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95" windowHeight="8445"/>
  </bookViews>
  <sheets>
    <sheet name="Výsledková listina" sheetId="1" r:id="rId1"/>
  </sheets>
  <definedNames>
    <definedName name="_xlnm._FilterDatabase" localSheetId="0" hidden="1">'Výsledková listina'!$A$4:$AG$4</definedName>
  </definedNames>
  <calcPr calcId="125725"/>
</workbook>
</file>

<file path=xl/calcChain.xml><?xml version="1.0" encoding="utf-8"?>
<calcChain xmlns="http://schemas.openxmlformats.org/spreadsheetml/2006/main">
  <c r="AE77" i="1"/>
  <c r="AC77"/>
  <c r="AA77"/>
  <c r="Y77"/>
  <c r="W77"/>
  <c r="U77"/>
  <c r="S77"/>
  <c r="Q77"/>
  <c r="O77"/>
  <c r="M77"/>
  <c r="K77"/>
  <c r="D77"/>
  <c r="B77" s="1"/>
  <c r="AE76"/>
  <c r="AC76"/>
  <c r="AA76"/>
  <c r="Y76"/>
  <c r="W76"/>
  <c r="U76"/>
  <c r="S76"/>
  <c r="Q76"/>
  <c r="O76"/>
  <c r="M76"/>
  <c r="K76"/>
  <c r="D76"/>
  <c r="B76" s="1"/>
  <c r="AE75"/>
  <c r="AC75"/>
  <c r="AA75"/>
  <c r="Y75"/>
  <c r="W75"/>
  <c r="U75"/>
  <c r="S75"/>
  <c r="Q75"/>
  <c r="O75"/>
  <c r="M75"/>
  <c r="K75"/>
  <c r="D75"/>
  <c r="B75"/>
  <c r="A75"/>
  <c r="AE143"/>
  <c r="AC143"/>
  <c r="AA143"/>
  <c r="Y143"/>
  <c r="W143"/>
  <c r="U143"/>
  <c r="S143"/>
  <c r="AF143" s="1"/>
  <c r="Q143"/>
  <c r="O143"/>
  <c r="M143"/>
  <c r="K143"/>
  <c r="D143"/>
  <c r="AE142"/>
  <c r="AC142"/>
  <c r="AA142"/>
  <c r="Y142"/>
  <c r="W142"/>
  <c r="U142"/>
  <c r="S142"/>
  <c r="AF142" s="1"/>
  <c r="Q142"/>
  <c r="O142"/>
  <c r="M142"/>
  <c r="K142"/>
  <c r="D142"/>
  <c r="B142" s="1"/>
  <c r="A142"/>
  <c r="AE141"/>
  <c r="AC141"/>
  <c r="AA141"/>
  <c r="Y141"/>
  <c r="W141"/>
  <c r="U141"/>
  <c r="S141"/>
  <c r="Q141"/>
  <c r="O141"/>
  <c r="M141"/>
  <c r="K141"/>
  <c r="D141"/>
  <c r="B141" s="1"/>
  <c r="AE140"/>
  <c r="AC140"/>
  <c r="AA140"/>
  <c r="Y140"/>
  <c r="W140"/>
  <c r="U140"/>
  <c r="S140"/>
  <c r="Q140"/>
  <c r="O140"/>
  <c r="M140"/>
  <c r="K140"/>
  <c r="D140"/>
  <c r="B140" s="1"/>
  <c r="AE139"/>
  <c r="AC139"/>
  <c r="AA139"/>
  <c r="Y139"/>
  <c r="W139"/>
  <c r="U139"/>
  <c r="S139"/>
  <c r="AF139" s="1"/>
  <c r="Q139"/>
  <c r="O139"/>
  <c r="M139"/>
  <c r="K139"/>
  <c r="D139"/>
  <c r="B139"/>
  <c r="A139"/>
  <c r="AE138"/>
  <c r="AC138"/>
  <c r="AA138"/>
  <c r="Y138"/>
  <c r="W138"/>
  <c r="U138"/>
  <c r="S138"/>
  <c r="Q138"/>
  <c r="O138"/>
  <c r="M138"/>
  <c r="K138"/>
  <c r="D138"/>
  <c r="B138" s="1"/>
  <c r="H136"/>
  <c r="AE134"/>
  <c r="AC134"/>
  <c r="AA134"/>
  <c r="Y134"/>
  <c r="W134"/>
  <c r="U134"/>
  <c r="S134"/>
  <c r="Q134"/>
  <c r="O134"/>
  <c r="M134"/>
  <c r="K134"/>
  <c r="D134"/>
  <c r="B134" s="1"/>
  <c r="AE133"/>
  <c r="AC133"/>
  <c r="AA133"/>
  <c r="Y133"/>
  <c r="W133"/>
  <c r="U133"/>
  <c r="S133"/>
  <c r="Q133"/>
  <c r="O133"/>
  <c r="M133"/>
  <c r="K133"/>
  <c r="D133"/>
  <c r="B133" s="1"/>
  <c r="A133"/>
  <c r="AE132"/>
  <c r="AC132"/>
  <c r="AA132"/>
  <c r="Y132"/>
  <c r="W132"/>
  <c r="U132"/>
  <c r="AF132" s="1"/>
  <c r="S132"/>
  <c r="Q132"/>
  <c r="O132"/>
  <c r="M132"/>
  <c r="K132"/>
  <c r="D132"/>
  <c r="B132" s="1"/>
  <c r="AE131"/>
  <c r="AC131"/>
  <c r="AA131"/>
  <c r="Y131"/>
  <c r="W131"/>
  <c r="U131"/>
  <c r="S131"/>
  <c r="Q131"/>
  <c r="O131"/>
  <c r="M131"/>
  <c r="K131"/>
  <c r="D131"/>
  <c r="B131" s="1"/>
  <c r="A131"/>
  <c r="AE130"/>
  <c r="AC130"/>
  <c r="AA130"/>
  <c r="Y130"/>
  <c r="W130"/>
  <c r="U130"/>
  <c r="S130"/>
  <c r="Q130"/>
  <c r="O130"/>
  <c r="M130"/>
  <c r="K130"/>
  <c r="D130"/>
  <c r="B130" s="1"/>
  <c r="AE126"/>
  <c r="AC126"/>
  <c r="AA126"/>
  <c r="Y126"/>
  <c r="W126"/>
  <c r="U126"/>
  <c r="S126"/>
  <c r="Q126"/>
  <c r="O126"/>
  <c r="M126"/>
  <c r="K126"/>
  <c r="D126"/>
  <c r="B126" s="1"/>
  <c r="A126"/>
  <c r="AE125"/>
  <c r="AC125"/>
  <c r="AA125"/>
  <c r="Y125"/>
  <c r="W125"/>
  <c r="U125"/>
  <c r="S125"/>
  <c r="Q125"/>
  <c r="O125"/>
  <c r="M125"/>
  <c r="AF125" s="1"/>
  <c r="K125"/>
  <c r="D125"/>
  <c r="B125" s="1"/>
  <c r="AE124"/>
  <c r="AC124"/>
  <c r="AA124"/>
  <c r="Y124"/>
  <c r="W124"/>
  <c r="U124"/>
  <c r="S124"/>
  <c r="Q124"/>
  <c r="O124"/>
  <c r="M124"/>
  <c r="K124"/>
  <c r="D124"/>
  <c r="B124" s="1"/>
  <c r="A124"/>
  <c r="AE123"/>
  <c r="AC123"/>
  <c r="AA123"/>
  <c r="Y123"/>
  <c r="W123"/>
  <c r="U123"/>
  <c r="S123"/>
  <c r="Q123"/>
  <c r="O123"/>
  <c r="M123"/>
  <c r="K123"/>
  <c r="D123"/>
  <c r="B123" s="1"/>
  <c r="AE122"/>
  <c r="AC122"/>
  <c r="AA122"/>
  <c r="Y122"/>
  <c r="W122"/>
  <c r="U122"/>
  <c r="S122"/>
  <c r="Q122"/>
  <c r="O122"/>
  <c r="M122"/>
  <c r="K122"/>
  <c r="D122"/>
  <c r="B122" s="1"/>
  <c r="A122"/>
  <c r="AE121"/>
  <c r="AC121"/>
  <c r="AA121"/>
  <c r="Y121"/>
  <c r="W121"/>
  <c r="U121"/>
  <c r="S121"/>
  <c r="Q121"/>
  <c r="O121"/>
  <c r="M121"/>
  <c r="AF121" s="1"/>
  <c r="K121"/>
  <c r="D121"/>
  <c r="B121" s="1"/>
  <c r="AE120"/>
  <c r="AC120"/>
  <c r="AA120"/>
  <c r="Y120"/>
  <c r="W120"/>
  <c r="U120"/>
  <c r="S120"/>
  <c r="Q120"/>
  <c r="O120"/>
  <c r="M120"/>
  <c r="K120"/>
  <c r="D120"/>
  <c r="B120" s="1"/>
  <c r="A120"/>
  <c r="AE119"/>
  <c r="AC119"/>
  <c r="AA119"/>
  <c r="Y119"/>
  <c r="W119"/>
  <c r="U119"/>
  <c r="S119"/>
  <c r="Q119"/>
  <c r="O119"/>
  <c r="M119"/>
  <c r="K119"/>
  <c r="D119"/>
  <c r="B119" s="1"/>
  <c r="AE118"/>
  <c r="AC118"/>
  <c r="AA118"/>
  <c r="Y118"/>
  <c r="W118"/>
  <c r="U118"/>
  <c r="S118"/>
  <c r="Q118"/>
  <c r="O118"/>
  <c r="M118"/>
  <c r="K118"/>
  <c r="D118"/>
  <c r="B118" s="1"/>
  <c r="A118"/>
  <c r="AE117"/>
  <c r="AC117"/>
  <c r="AA117"/>
  <c r="Y117"/>
  <c r="W117"/>
  <c r="U117"/>
  <c r="S117"/>
  <c r="Q117"/>
  <c r="O117"/>
  <c r="M117"/>
  <c r="AF117" s="1"/>
  <c r="K117"/>
  <c r="D117"/>
  <c r="B117" s="1"/>
  <c r="AE116"/>
  <c r="AC116"/>
  <c r="AA116"/>
  <c r="Y116"/>
  <c r="W116"/>
  <c r="U116"/>
  <c r="S116"/>
  <c r="Q116"/>
  <c r="O116"/>
  <c r="M116"/>
  <c r="K116"/>
  <c r="D116"/>
  <c r="B116" s="1"/>
  <c r="A116"/>
  <c r="AE115"/>
  <c r="AC115"/>
  <c r="AA115"/>
  <c r="Y115"/>
  <c r="W115"/>
  <c r="U115"/>
  <c r="S115"/>
  <c r="Q115"/>
  <c r="O115"/>
  <c r="M115"/>
  <c r="K115"/>
  <c r="D115"/>
  <c r="B115" s="1"/>
  <c r="AE114"/>
  <c r="AC114"/>
  <c r="AA114"/>
  <c r="Y114"/>
  <c r="W114"/>
  <c r="U114"/>
  <c r="S114"/>
  <c r="Q114"/>
  <c r="O114"/>
  <c r="M114"/>
  <c r="K114"/>
  <c r="D114"/>
  <c r="B114" s="1"/>
  <c r="A114"/>
  <c r="AE113"/>
  <c r="AC113"/>
  <c r="AA113"/>
  <c r="Y113"/>
  <c r="W113"/>
  <c r="U113"/>
  <c r="S113"/>
  <c r="Q113"/>
  <c r="O113"/>
  <c r="M113"/>
  <c r="AF113" s="1"/>
  <c r="K113"/>
  <c r="D113"/>
  <c r="B113" s="1"/>
  <c r="H111"/>
  <c r="AE109"/>
  <c r="AC109"/>
  <c r="AA109"/>
  <c r="Y109"/>
  <c r="W109"/>
  <c r="U109"/>
  <c r="S109"/>
  <c r="Q109"/>
  <c r="O109"/>
  <c r="M109"/>
  <c r="K109"/>
  <c r="D109"/>
  <c r="AE108"/>
  <c r="AC108"/>
  <c r="AA108"/>
  <c r="Y108"/>
  <c r="W108"/>
  <c r="U108"/>
  <c r="S108"/>
  <c r="Q108"/>
  <c r="O108"/>
  <c r="M108"/>
  <c r="K108"/>
  <c r="D108"/>
  <c r="AE107"/>
  <c r="AC107"/>
  <c r="AA107"/>
  <c r="Y107"/>
  <c r="W107"/>
  <c r="U107"/>
  <c r="S107"/>
  <c r="Q107"/>
  <c r="O107"/>
  <c r="M107"/>
  <c r="K107"/>
  <c r="D107"/>
  <c r="AE106"/>
  <c r="AC106"/>
  <c r="AA106"/>
  <c r="Y106"/>
  <c r="W106"/>
  <c r="U106"/>
  <c r="S106"/>
  <c r="Q106"/>
  <c r="O106"/>
  <c r="M106"/>
  <c r="K106"/>
  <c r="D106"/>
  <c r="AE105"/>
  <c r="AC105"/>
  <c r="AA105"/>
  <c r="Y105"/>
  <c r="W105"/>
  <c r="U105"/>
  <c r="S105"/>
  <c r="Q105"/>
  <c r="O105"/>
  <c r="M105"/>
  <c r="K105"/>
  <c r="D105"/>
  <c r="AE104"/>
  <c r="AC104"/>
  <c r="AA104"/>
  <c r="Y104"/>
  <c r="W104"/>
  <c r="U104"/>
  <c r="S104"/>
  <c r="Q104"/>
  <c r="O104"/>
  <c r="M104"/>
  <c r="K104"/>
  <c r="D104"/>
  <c r="B104" s="1"/>
  <c r="A104"/>
  <c r="AE103"/>
  <c r="AC103"/>
  <c r="AA103"/>
  <c r="Y103"/>
  <c r="W103"/>
  <c r="U103"/>
  <c r="S103"/>
  <c r="Q103"/>
  <c r="O103"/>
  <c r="M103"/>
  <c r="AF103" s="1"/>
  <c r="K103"/>
  <c r="D103"/>
  <c r="B103" s="1"/>
  <c r="AE102"/>
  <c r="AC102"/>
  <c r="AA102"/>
  <c r="Y102"/>
  <c r="W102"/>
  <c r="U102"/>
  <c r="S102"/>
  <c r="Q102"/>
  <c r="O102"/>
  <c r="M102"/>
  <c r="K102"/>
  <c r="D102"/>
  <c r="B102" s="1"/>
  <c r="A102"/>
  <c r="AE101"/>
  <c r="AC101"/>
  <c r="AA101"/>
  <c r="Y101"/>
  <c r="W101"/>
  <c r="U101"/>
  <c r="S101"/>
  <c r="Q101"/>
  <c r="O101"/>
  <c r="M101"/>
  <c r="K101"/>
  <c r="D101"/>
  <c r="B101" s="1"/>
  <c r="AE100"/>
  <c r="AC100"/>
  <c r="AA100"/>
  <c r="Y100"/>
  <c r="W100"/>
  <c r="U100"/>
  <c r="S100"/>
  <c r="Q100"/>
  <c r="O100"/>
  <c r="M100"/>
  <c r="K100"/>
  <c r="D100"/>
  <c r="B100" s="1"/>
  <c r="A100"/>
  <c r="AE99"/>
  <c r="AC99"/>
  <c r="AA99"/>
  <c r="Y99"/>
  <c r="W99"/>
  <c r="U99"/>
  <c r="S99"/>
  <c r="Q99"/>
  <c r="O99"/>
  <c r="M99"/>
  <c r="AF99" s="1"/>
  <c r="K99"/>
  <c r="D99"/>
  <c r="B99" s="1"/>
  <c r="AE98"/>
  <c r="AC98"/>
  <c r="AA98"/>
  <c r="Y98"/>
  <c r="W98"/>
  <c r="U98"/>
  <c r="S98"/>
  <c r="Q98"/>
  <c r="O98"/>
  <c r="M98"/>
  <c r="K98"/>
  <c r="D98"/>
  <c r="B98" s="1"/>
  <c r="A98"/>
  <c r="AE97"/>
  <c r="AC97"/>
  <c r="AA97"/>
  <c r="Y97"/>
  <c r="W97"/>
  <c r="U97"/>
  <c r="S97"/>
  <c r="Q97"/>
  <c r="O97"/>
  <c r="M97"/>
  <c r="K97"/>
  <c r="D97"/>
  <c r="B97" s="1"/>
  <c r="AE96"/>
  <c r="AC96"/>
  <c r="AA96"/>
  <c r="Y96"/>
  <c r="W96"/>
  <c r="U96"/>
  <c r="S96"/>
  <c r="Q96"/>
  <c r="O96"/>
  <c r="M96"/>
  <c r="K96"/>
  <c r="D96"/>
  <c r="B96" s="1"/>
  <c r="A96"/>
  <c r="AE95"/>
  <c r="AC95"/>
  <c r="AA95"/>
  <c r="Y95"/>
  <c r="W95"/>
  <c r="U95"/>
  <c r="S95"/>
  <c r="Q95"/>
  <c r="O95"/>
  <c r="M95"/>
  <c r="AF95" s="1"/>
  <c r="K95"/>
  <c r="D95"/>
  <c r="B95" s="1"/>
  <c r="AE94"/>
  <c r="AC94"/>
  <c r="AA94"/>
  <c r="Y94"/>
  <c r="W94"/>
  <c r="U94"/>
  <c r="S94"/>
  <c r="Q94"/>
  <c r="O94"/>
  <c r="M94"/>
  <c r="K94"/>
  <c r="D94"/>
  <c r="B94" s="1"/>
  <c r="A94"/>
  <c r="AE93"/>
  <c r="AC93"/>
  <c r="AA93"/>
  <c r="Y93"/>
  <c r="W93"/>
  <c r="U93"/>
  <c r="S93"/>
  <c r="Q93"/>
  <c r="O93"/>
  <c r="M93"/>
  <c r="K93"/>
  <c r="D93"/>
  <c r="B93" s="1"/>
  <c r="AE92"/>
  <c r="AC92"/>
  <c r="AA92"/>
  <c r="Y92"/>
  <c r="W92"/>
  <c r="U92"/>
  <c r="S92"/>
  <c r="Q92"/>
  <c r="O92"/>
  <c r="M92"/>
  <c r="K92"/>
  <c r="D92"/>
  <c r="B92" s="1"/>
  <c r="A92"/>
  <c r="AE91"/>
  <c r="AC91"/>
  <c r="AA91"/>
  <c r="Y91"/>
  <c r="W91"/>
  <c r="U91"/>
  <c r="S91"/>
  <c r="Q91"/>
  <c r="O91"/>
  <c r="M91"/>
  <c r="AF91" s="1"/>
  <c r="K91"/>
  <c r="D91"/>
  <c r="B91" s="1"/>
  <c r="AE90"/>
  <c r="AC90"/>
  <c r="AA90"/>
  <c r="Y90"/>
  <c r="W90"/>
  <c r="U90"/>
  <c r="S90"/>
  <c r="Q90"/>
  <c r="O90"/>
  <c r="M90"/>
  <c r="K90"/>
  <c r="D90"/>
  <c r="B90" s="1"/>
  <c r="A90"/>
  <c r="AE86"/>
  <c r="AC86"/>
  <c r="AA86"/>
  <c r="Y86"/>
  <c r="W86"/>
  <c r="U86"/>
  <c r="S86"/>
  <c r="Q86"/>
  <c r="O86"/>
  <c r="M86"/>
  <c r="K86"/>
  <c r="D86"/>
  <c r="B86" s="1"/>
  <c r="AE85"/>
  <c r="AC85"/>
  <c r="AA85"/>
  <c r="Y85"/>
  <c r="W85"/>
  <c r="U85"/>
  <c r="S85"/>
  <c r="Q85"/>
  <c r="O85"/>
  <c r="M85"/>
  <c r="K85"/>
  <c r="D85"/>
  <c r="B85" s="1"/>
  <c r="AE84"/>
  <c r="AC84"/>
  <c r="AA84"/>
  <c r="Y84"/>
  <c r="W84"/>
  <c r="U84"/>
  <c r="S84"/>
  <c r="Q84"/>
  <c r="O84"/>
  <c r="M84"/>
  <c r="K84"/>
  <c r="D84"/>
  <c r="B84" s="1"/>
  <c r="AE83"/>
  <c r="AC83"/>
  <c r="AA83"/>
  <c r="Y83"/>
  <c r="W83"/>
  <c r="U83"/>
  <c r="S83"/>
  <c r="Q83"/>
  <c r="O83"/>
  <c r="M83"/>
  <c r="K83"/>
  <c r="D83"/>
  <c r="B83" s="1"/>
  <c r="A83"/>
  <c r="AE82"/>
  <c r="AC82"/>
  <c r="AA82"/>
  <c r="Y82"/>
  <c r="W82"/>
  <c r="U82"/>
  <c r="S82"/>
  <c r="Q82"/>
  <c r="O82"/>
  <c r="M82"/>
  <c r="K82"/>
  <c r="D82"/>
  <c r="B82" s="1"/>
  <c r="AE81"/>
  <c r="AC81"/>
  <c r="AA81"/>
  <c r="Y81"/>
  <c r="W81"/>
  <c r="U81"/>
  <c r="S81"/>
  <c r="Q81"/>
  <c r="O81"/>
  <c r="M81"/>
  <c r="K81"/>
  <c r="D81"/>
  <c r="B81" s="1"/>
  <c r="AE80"/>
  <c r="AC80"/>
  <c r="AA80"/>
  <c r="Y80"/>
  <c r="W80"/>
  <c r="U80"/>
  <c r="S80"/>
  <c r="Q80"/>
  <c r="O80"/>
  <c r="M80"/>
  <c r="K80"/>
  <c r="D80"/>
  <c r="B80" s="1"/>
  <c r="A80"/>
  <c r="AE79"/>
  <c r="AC79"/>
  <c r="AA79"/>
  <c r="Y79"/>
  <c r="W79"/>
  <c r="U79"/>
  <c r="S79"/>
  <c r="Q79"/>
  <c r="O79"/>
  <c r="M79"/>
  <c r="K79"/>
  <c r="D79"/>
  <c r="B79" s="1"/>
  <c r="AE78"/>
  <c r="AC78"/>
  <c r="AA78"/>
  <c r="Y78"/>
  <c r="W78"/>
  <c r="U78"/>
  <c r="S78"/>
  <c r="Q78"/>
  <c r="O78"/>
  <c r="M78"/>
  <c r="K78"/>
  <c r="D78"/>
  <c r="B78" s="1"/>
  <c r="AE74"/>
  <c r="AC74"/>
  <c r="AA74"/>
  <c r="Y74"/>
  <c r="W74"/>
  <c r="U74"/>
  <c r="S74"/>
  <c r="Q74"/>
  <c r="O74"/>
  <c r="M74"/>
  <c r="K74"/>
  <c r="D74"/>
  <c r="B74" s="1"/>
  <c r="AE73"/>
  <c r="AC73"/>
  <c r="AA73"/>
  <c r="Y73"/>
  <c r="W73"/>
  <c r="U73"/>
  <c r="S73"/>
  <c r="Q73"/>
  <c r="O73"/>
  <c r="M73"/>
  <c r="K73"/>
  <c r="D73"/>
  <c r="B73"/>
  <c r="A73"/>
  <c r="H71"/>
  <c r="AE69"/>
  <c r="AC69"/>
  <c r="AA69"/>
  <c r="Y69"/>
  <c r="W69"/>
  <c r="U69"/>
  <c r="S69"/>
  <c r="Q69"/>
  <c r="O69"/>
  <c r="M69"/>
  <c r="AF69" s="1"/>
  <c r="K69"/>
  <c r="D69"/>
  <c r="B69" s="1"/>
  <c r="AE68"/>
  <c r="AC68"/>
  <c r="AA68"/>
  <c r="Y68"/>
  <c r="W68"/>
  <c r="U68"/>
  <c r="S68"/>
  <c r="Q68"/>
  <c r="O68"/>
  <c r="M68"/>
  <c r="K68"/>
  <c r="D68"/>
  <c r="B68" s="1"/>
  <c r="AE67"/>
  <c r="AC67"/>
  <c r="AA67"/>
  <c r="Y67"/>
  <c r="W67"/>
  <c r="U67"/>
  <c r="S67"/>
  <c r="Q67"/>
  <c r="O67"/>
  <c r="M67"/>
  <c r="K67"/>
  <c r="D67"/>
  <c r="B67"/>
  <c r="A67"/>
  <c r="AE66"/>
  <c r="AC66"/>
  <c r="AA66"/>
  <c r="Y66"/>
  <c r="W66"/>
  <c r="U66"/>
  <c r="S66"/>
  <c r="Q66"/>
  <c r="O66"/>
  <c r="M66"/>
  <c r="K66"/>
  <c r="D66"/>
  <c r="B66" s="1"/>
  <c r="A66"/>
  <c r="AE65"/>
  <c r="AC65"/>
  <c r="AA65"/>
  <c r="Y65"/>
  <c r="W65"/>
  <c r="U65"/>
  <c r="S65"/>
  <c r="Q65"/>
  <c r="O65"/>
  <c r="M65"/>
  <c r="AF65" s="1"/>
  <c r="K65"/>
  <c r="D65"/>
  <c r="B65" s="1"/>
  <c r="AE64"/>
  <c r="AC64"/>
  <c r="AA64"/>
  <c r="Y64"/>
  <c r="W64"/>
  <c r="U64"/>
  <c r="S64"/>
  <c r="Q64"/>
  <c r="O64"/>
  <c r="M64"/>
  <c r="K64"/>
  <c r="D64"/>
  <c r="B64" s="1"/>
  <c r="AE63"/>
  <c r="AC63"/>
  <c r="AA63"/>
  <c r="Y63"/>
  <c r="W63"/>
  <c r="U63"/>
  <c r="S63"/>
  <c r="Q63"/>
  <c r="O63"/>
  <c r="M63"/>
  <c r="K63"/>
  <c r="D63"/>
  <c r="B63"/>
  <c r="A63"/>
  <c r="AE62"/>
  <c r="AC62"/>
  <c r="AA62"/>
  <c r="Y62"/>
  <c r="W62"/>
  <c r="U62"/>
  <c r="S62"/>
  <c r="Q62"/>
  <c r="O62"/>
  <c r="M62"/>
  <c r="K62"/>
  <c r="D62"/>
  <c r="B62" s="1"/>
  <c r="A62"/>
  <c r="AE61"/>
  <c r="AC61"/>
  <c r="AA61"/>
  <c r="Y61"/>
  <c r="W61"/>
  <c r="U61"/>
  <c r="S61"/>
  <c r="Q61"/>
  <c r="O61"/>
  <c r="M61"/>
  <c r="AF61" s="1"/>
  <c r="K61"/>
  <c r="D61"/>
  <c r="B61" s="1"/>
  <c r="AE60"/>
  <c r="AC60"/>
  <c r="AA60"/>
  <c r="Y60"/>
  <c r="W60"/>
  <c r="U60"/>
  <c r="S60"/>
  <c r="Q60"/>
  <c r="O60"/>
  <c r="M60"/>
  <c r="K60"/>
  <c r="D60"/>
  <c r="AE59"/>
  <c r="AC59"/>
  <c r="AA59"/>
  <c r="Y59"/>
  <c r="W59"/>
  <c r="U59"/>
  <c r="S59"/>
  <c r="Q59"/>
  <c r="O59"/>
  <c r="M59"/>
  <c r="K59"/>
  <c r="D59"/>
  <c r="B59" s="1"/>
  <c r="A59"/>
  <c r="AE58"/>
  <c r="AC58"/>
  <c r="AA58"/>
  <c r="Y58"/>
  <c r="W58"/>
  <c r="U58"/>
  <c r="S58"/>
  <c r="Q58"/>
  <c r="O58"/>
  <c r="M58"/>
  <c r="AF58" s="1"/>
  <c r="K58"/>
  <c r="D58"/>
  <c r="B58" s="1"/>
  <c r="AE57"/>
  <c r="AC57"/>
  <c r="AA57"/>
  <c r="Y57"/>
  <c r="W57"/>
  <c r="U57"/>
  <c r="S57"/>
  <c r="Q57"/>
  <c r="O57"/>
  <c r="M57"/>
  <c r="K57"/>
  <c r="D57"/>
  <c r="B57" s="1"/>
  <c r="A57"/>
  <c r="AE56"/>
  <c r="AC56"/>
  <c r="AA56"/>
  <c r="Y56"/>
  <c r="W56"/>
  <c r="U56"/>
  <c r="S56"/>
  <c r="Q56"/>
  <c r="O56"/>
  <c r="M56"/>
  <c r="K56"/>
  <c r="D56"/>
  <c r="B56" s="1"/>
  <c r="AE55"/>
  <c r="AC55"/>
  <c r="AA55"/>
  <c r="Y55"/>
  <c r="W55"/>
  <c r="U55"/>
  <c r="S55"/>
  <c r="Q55"/>
  <c r="O55"/>
  <c r="M55"/>
  <c r="K55"/>
  <c r="D55"/>
  <c r="B55" s="1"/>
  <c r="A55"/>
  <c r="AE54"/>
  <c r="AC54"/>
  <c r="AA54"/>
  <c r="Y54"/>
  <c r="W54"/>
  <c r="U54"/>
  <c r="S54"/>
  <c r="Q54"/>
  <c r="O54"/>
  <c r="M54"/>
  <c r="AF54" s="1"/>
  <c r="K54"/>
  <c r="D54"/>
  <c r="B54" s="1"/>
  <c r="AE50"/>
  <c r="AC50"/>
  <c r="AA50"/>
  <c r="Y50"/>
  <c r="W50"/>
  <c r="U50"/>
  <c r="S50"/>
  <c r="Q50"/>
  <c r="O50"/>
  <c r="M50"/>
  <c r="K50"/>
  <c r="D50"/>
  <c r="B50" s="1"/>
  <c r="A50"/>
  <c r="AE49"/>
  <c r="AC49"/>
  <c r="AA49"/>
  <c r="Y49"/>
  <c r="W49"/>
  <c r="U49"/>
  <c r="S49"/>
  <c r="Q49"/>
  <c r="O49"/>
  <c r="M49"/>
  <c r="K49"/>
  <c r="D49"/>
  <c r="B49" s="1"/>
  <c r="AE48"/>
  <c r="AC48"/>
  <c r="AA48"/>
  <c r="Y48"/>
  <c r="W48"/>
  <c r="U48"/>
  <c r="S48"/>
  <c r="Q48"/>
  <c r="O48"/>
  <c r="M48"/>
  <c r="K48"/>
  <c r="D48"/>
  <c r="B48" s="1"/>
  <c r="A48"/>
  <c r="AE47"/>
  <c r="AC47"/>
  <c r="AA47"/>
  <c r="Y47"/>
  <c r="W47"/>
  <c r="U47"/>
  <c r="S47"/>
  <c r="Q47"/>
  <c r="O47"/>
  <c r="M47"/>
  <c r="AF47" s="1"/>
  <c r="K47"/>
  <c r="D47"/>
  <c r="B47" s="1"/>
  <c r="AE46"/>
  <c r="AC46"/>
  <c r="AA46"/>
  <c r="Y46"/>
  <c r="W46"/>
  <c r="U46"/>
  <c r="S46"/>
  <c r="Q46"/>
  <c r="O46"/>
  <c r="M46"/>
  <c r="K46"/>
  <c r="D46"/>
  <c r="B46" s="1"/>
  <c r="A46"/>
  <c r="AE45"/>
  <c r="AC45"/>
  <c r="AA45"/>
  <c r="Y45"/>
  <c r="W45"/>
  <c r="U45"/>
  <c r="S45"/>
  <c r="Q45"/>
  <c r="O45"/>
  <c r="M45"/>
  <c r="K45"/>
  <c r="D45"/>
  <c r="B45" s="1"/>
  <c r="AE44"/>
  <c r="AC44"/>
  <c r="AA44"/>
  <c r="Y44"/>
  <c r="W44"/>
  <c r="U44"/>
  <c r="S44"/>
  <c r="Q44"/>
  <c r="O44"/>
  <c r="M44"/>
  <c r="K44"/>
  <c r="D44"/>
  <c r="B44" s="1"/>
  <c r="A44"/>
  <c r="AE43"/>
  <c r="AC43"/>
  <c r="AA43"/>
  <c r="Y43"/>
  <c r="W43"/>
  <c r="U43"/>
  <c r="S43"/>
  <c r="Q43"/>
  <c r="O43"/>
  <c r="M43"/>
  <c r="AF43" s="1"/>
  <c r="K43"/>
  <c r="D43"/>
  <c r="B43" s="1"/>
  <c r="AE42"/>
  <c r="AC42"/>
  <c r="AA42"/>
  <c r="Y42"/>
  <c r="W42"/>
  <c r="U42"/>
  <c r="S42"/>
  <c r="Q42"/>
  <c r="O42"/>
  <c r="M42"/>
  <c r="K42"/>
  <c r="D42"/>
  <c r="B42" s="1"/>
  <c r="A42"/>
  <c r="AE41"/>
  <c r="AC41"/>
  <c r="AA41"/>
  <c r="Y41"/>
  <c r="W41"/>
  <c r="U41"/>
  <c r="S41"/>
  <c r="Q41"/>
  <c r="O41"/>
  <c r="M41"/>
  <c r="K41"/>
  <c r="D41"/>
  <c r="B41" s="1"/>
  <c r="AE40"/>
  <c r="AC40"/>
  <c r="AA40"/>
  <c r="Y40"/>
  <c r="W40"/>
  <c r="U40"/>
  <c r="S40"/>
  <c r="Q40"/>
  <c r="O40"/>
  <c r="M40"/>
  <c r="K40"/>
  <c r="D40"/>
  <c r="B40" s="1"/>
  <c r="A40"/>
  <c r="AE39"/>
  <c r="AC39"/>
  <c r="AA39"/>
  <c r="Y39"/>
  <c r="W39"/>
  <c r="U39"/>
  <c r="S39"/>
  <c r="Q39"/>
  <c r="O39"/>
  <c r="M39"/>
  <c r="AF39" s="1"/>
  <c r="K39"/>
  <c r="D39"/>
  <c r="B39" s="1"/>
  <c r="AE38"/>
  <c r="AC38"/>
  <c r="AA38"/>
  <c r="Y38"/>
  <c r="W38"/>
  <c r="U38"/>
  <c r="S38"/>
  <c r="Q38"/>
  <c r="O38"/>
  <c r="M38"/>
  <c r="K38"/>
  <c r="D38"/>
  <c r="B38" s="1"/>
  <c r="A38"/>
  <c r="AE37"/>
  <c r="AC37"/>
  <c r="AA37"/>
  <c r="Y37"/>
  <c r="W37"/>
  <c r="U37"/>
  <c r="S37"/>
  <c r="Q37"/>
  <c r="O37"/>
  <c r="M37"/>
  <c r="K37"/>
  <c r="D37"/>
  <c r="B37" s="1"/>
  <c r="AE36"/>
  <c r="AC36"/>
  <c r="AA36"/>
  <c r="Y36"/>
  <c r="W36"/>
  <c r="U36"/>
  <c r="S36"/>
  <c r="Q36"/>
  <c r="O36"/>
  <c r="M36"/>
  <c r="K36"/>
  <c r="D36"/>
  <c r="B36" s="1"/>
  <c r="H34"/>
  <c r="AE32"/>
  <c r="AC32"/>
  <c r="AA32"/>
  <c r="Y32"/>
  <c r="W32"/>
  <c r="U32"/>
  <c r="S32"/>
  <c r="Q32"/>
  <c r="O32"/>
  <c r="M32"/>
  <c r="K32"/>
  <c r="D32"/>
  <c r="B32" s="1"/>
  <c r="A32"/>
  <c r="AE31"/>
  <c r="AC31"/>
  <c r="AA31"/>
  <c r="Y31"/>
  <c r="W31"/>
  <c r="U31"/>
  <c r="S31"/>
  <c r="Q31"/>
  <c r="O31"/>
  <c r="M31"/>
  <c r="K31"/>
  <c r="D31"/>
  <c r="B31" s="1"/>
  <c r="AE30"/>
  <c r="AC30"/>
  <c r="AA30"/>
  <c r="Y30"/>
  <c r="W30"/>
  <c r="U30"/>
  <c r="S30"/>
  <c r="Q30"/>
  <c r="O30"/>
  <c r="M30"/>
  <c r="K30"/>
  <c r="D30"/>
  <c r="A30" s="1"/>
  <c r="AE29"/>
  <c r="AC29"/>
  <c r="AA29"/>
  <c r="Y29"/>
  <c r="W29"/>
  <c r="U29"/>
  <c r="S29"/>
  <c r="Q29"/>
  <c r="O29"/>
  <c r="M29"/>
  <c r="K29"/>
  <c r="D29"/>
  <c r="B29" s="1"/>
  <c r="AE28"/>
  <c r="AC28"/>
  <c r="AA28"/>
  <c r="Y28"/>
  <c r="W28"/>
  <c r="U28"/>
  <c r="S28"/>
  <c r="Q28"/>
  <c r="O28"/>
  <c r="M28"/>
  <c r="K28"/>
  <c r="AF28" s="1"/>
  <c r="D28"/>
  <c r="B28"/>
  <c r="A28"/>
  <c r="AE27"/>
  <c r="AC27"/>
  <c r="AA27"/>
  <c r="Y27"/>
  <c r="W27"/>
  <c r="U27"/>
  <c r="S27"/>
  <c r="Q27"/>
  <c r="O27"/>
  <c r="M27"/>
  <c r="K27"/>
  <c r="D27"/>
  <c r="B27" s="1"/>
  <c r="A27"/>
  <c r="AE26"/>
  <c r="AC26"/>
  <c r="AA26"/>
  <c r="Y26"/>
  <c r="W26"/>
  <c r="U26"/>
  <c r="S26"/>
  <c r="Q26"/>
  <c r="O26"/>
  <c r="M26"/>
  <c r="K26"/>
  <c r="D26"/>
  <c r="A26" s="1"/>
  <c r="AE25"/>
  <c r="AC25"/>
  <c r="AA25"/>
  <c r="Y25"/>
  <c r="W25"/>
  <c r="U25"/>
  <c r="S25"/>
  <c r="Q25"/>
  <c r="O25"/>
  <c r="M25"/>
  <c r="AF25" s="1"/>
  <c r="K25"/>
  <c r="D25"/>
  <c r="B25" s="1"/>
  <c r="AE24"/>
  <c r="AC24"/>
  <c r="AA24"/>
  <c r="Y24"/>
  <c r="W24"/>
  <c r="U24"/>
  <c r="S24"/>
  <c r="Q24"/>
  <c r="O24"/>
  <c r="M24"/>
  <c r="K24"/>
  <c r="D24"/>
  <c r="B24" s="1"/>
  <c r="AE23"/>
  <c r="AC23"/>
  <c r="AA23"/>
  <c r="Y23"/>
  <c r="W23"/>
  <c r="U23"/>
  <c r="S23"/>
  <c r="Q23"/>
  <c r="O23"/>
  <c r="M23"/>
  <c r="K23"/>
  <c r="D23"/>
  <c r="B23" s="1"/>
  <c r="AE22"/>
  <c r="AC22"/>
  <c r="AA22"/>
  <c r="Y22"/>
  <c r="W22"/>
  <c r="U22"/>
  <c r="S22"/>
  <c r="Q22"/>
  <c r="O22"/>
  <c r="M22"/>
  <c r="K22"/>
  <c r="D22"/>
  <c r="B22" s="1"/>
  <c r="AE21"/>
  <c r="AC21"/>
  <c r="AA21"/>
  <c r="Y21"/>
  <c r="W21"/>
  <c r="U21"/>
  <c r="S21"/>
  <c r="Q21"/>
  <c r="O21"/>
  <c r="M21"/>
  <c r="K21"/>
  <c r="D21"/>
  <c r="B21" s="1"/>
  <c r="AE17"/>
  <c r="AC17"/>
  <c r="AA17"/>
  <c r="Y17"/>
  <c r="W17"/>
  <c r="U17"/>
  <c r="S17"/>
  <c r="Q17"/>
  <c r="O17"/>
  <c r="M17"/>
  <c r="K17"/>
  <c r="AF17" s="1"/>
  <c r="D17"/>
  <c r="B17"/>
  <c r="A17"/>
  <c r="AE16"/>
  <c r="AC16"/>
  <c r="AA16"/>
  <c r="Y16"/>
  <c r="W16"/>
  <c r="U16"/>
  <c r="S16"/>
  <c r="Q16"/>
  <c r="O16"/>
  <c r="M16"/>
  <c r="K16"/>
  <c r="D16"/>
  <c r="B16" s="1"/>
  <c r="A16"/>
  <c r="AE15"/>
  <c r="AC15"/>
  <c r="AA15"/>
  <c r="Y15"/>
  <c r="W15"/>
  <c r="U15"/>
  <c r="S15"/>
  <c r="Q15"/>
  <c r="O15"/>
  <c r="M15"/>
  <c r="K15"/>
  <c r="D15"/>
  <c r="A15" s="1"/>
  <c r="AE14"/>
  <c r="AC14"/>
  <c r="AA14"/>
  <c r="Y14"/>
  <c r="W14"/>
  <c r="U14"/>
  <c r="S14"/>
  <c r="Q14"/>
  <c r="O14"/>
  <c r="M14"/>
  <c r="AF14" s="1"/>
  <c r="K14"/>
  <c r="D14"/>
  <c r="B14" s="1"/>
  <c r="H12"/>
  <c r="AE10"/>
  <c r="AC10"/>
  <c r="AA10"/>
  <c r="Y10"/>
  <c r="W10"/>
  <c r="U10"/>
  <c r="S10"/>
  <c r="Q10"/>
  <c r="O10"/>
  <c r="M10"/>
  <c r="K10"/>
  <c r="D10"/>
  <c r="B10" s="1"/>
  <c r="AE9"/>
  <c r="AC9"/>
  <c r="AA9"/>
  <c r="Y9"/>
  <c r="W9"/>
  <c r="U9"/>
  <c r="S9"/>
  <c r="Q9"/>
  <c r="O9"/>
  <c r="M9"/>
  <c r="K9"/>
  <c r="AF9" s="1"/>
  <c r="D9"/>
  <c r="B9"/>
  <c r="A9"/>
  <c r="AE8"/>
  <c r="AC8"/>
  <c r="AA8"/>
  <c r="Y8"/>
  <c r="W8"/>
  <c r="U8"/>
  <c r="S8"/>
  <c r="Q8"/>
  <c r="O8"/>
  <c r="M8"/>
  <c r="K8"/>
  <c r="D8"/>
  <c r="B8" s="1"/>
  <c r="A8"/>
  <c r="AE7"/>
  <c r="AC7"/>
  <c r="AA7"/>
  <c r="Y7"/>
  <c r="W7"/>
  <c r="U7"/>
  <c r="S7"/>
  <c r="Q7"/>
  <c r="O7"/>
  <c r="M7"/>
  <c r="K7"/>
  <c r="D7"/>
  <c r="B7" s="1"/>
  <c r="AE6"/>
  <c r="AC6"/>
  <c r="AA6"/>
  <c r="Y6"/>
  <c r="W6"/>
  <c r="U6"/>
  <c r="S6"/>
  <c r="Q6"/>
  <c r="O6"/>
  <c r="M6"/>
  <c r="AF6" s="1"/>
  <c r="K6"/>
  <c r="D6"/>
  <c r="B6" s="1"/>
  <c r="AE5"/>
  <c r="AC5"/>
  <c r="AA5"/>
  <c r="Y5"/>
  <c r="W5"/>
  <c r="U5"/>
  <c r="S5"/>
  <c r="Q5"/>
  <c r="O5"/>
  <c r="M5"/>
  <c r="K5"/>
  <c r="D5"/>
  <c r="B5" s="1"/>
  <c r="A5" l="1"/>
  <c r="AF140"/>
  <c r="A141"/>
  <c r="AF76"/>
  <c r="A77"/>
  <c r="A24"/>
  <c r="AF5"/>
  <c r="AF10"/>
  <c r="AF21"/>
  <c r="A23"/>
  <c r="AF24"/>
  <c r="AF29"/>
  <c r="A31"/>
  <c r="AF32"/>
  <c r="A37"/>
  <c r="AF38"/>
  <c r="A41"/>
  <c r="AF42"/>
  <c r="A45"/>
  <c r="AF46"/>
  <c r="A49"/>
  <c r="AF50"/>
  <c r="AF55"/>
  <c r="A56"/>
  <c r="AF59"/>
  <c r="AF60"/>
  <c r="A61"/>
  <c r="AF64"/>
  <c r="A65"/>
  <c r="AF68"/>
  <c r="A69"/>
  <c r="AF74"/>
  <c r="A78"/>
  <c r="A81"/>
  <c r="AF84"/>
  <c r="A85"/>
  <c r="AF92"/>
  <c r="A93"/>
  <c r="AF96"/>
  <c r="A97"/>
  <c r="AF100"/>
  <c r="A101"/>
  <c r="AF104"/>
  <c r="AF105"/>
  <c r="AF106"/>
  <c r="AF107"/>
  <c r="AF108"/>
  <c r="AF109"/>
  <c r="AF114"/>
  <c r="A115"/>
  <c r="AF118"/>
  <c r="A119"/>
  <c r="AF122"/>
  <c r="A123"/>
  <c r="AF126"/>
  <c r="A130"/>
  <c r="AF131"/>
  <c r="A134"/>
  <c r="A138"/>
  <c r="AF77"/>
  <c r="AF78"/>
  <c r="A79"/>
  <c r="AF81"/>
  <c r="A82"/>
  <c r="AF85"/>
  <c r="A86"/>
  <c r="A7"/>
  <c r="A22"/>
  <c r="A36"/>
  <c r="A6"/>
  <c r="AF7"/>
  <c r="AF8"/>
  <c r="A10"/>
  <c r="A14"/>
  <c r="B15"/>
  <c r="AF15"/>
  <c r="AF16"/>
  <c r="A21"/>
  <c r="AF22"/>
  <c r="AF23"/>
  <c r="A25"/>
  <c r="B26"/>
  <c r="AF26"/>
  <c r="AF27"/>
  <c r="A29"/>
  <c r="B30"/>
  <c r="AF30"/>
  <c r="AF31"/>
  <c r="AF36"/>
  <c r="AF37"/>
  <c r="A39"/>
  <c r="AF40"/>
  <c r="AF41"/>
  <c r="A43"/>
  <c r="AF44"/>
  <c r="AF45"/>
  <c r="A47"/>
  <c r="AF48"/>
  <c r="AF49"/>
  <c r="A54"/>
  <c r="AF56"/>
  <c r="AF57"/>
  <c r="A58"/>
  <c r="AF62"/>
  <c r="AF63"/>
  <c r="A64"/>
  <c r="AF66"/>
  <c r="AF67"/>
  <c r="A68"/>
  <c r="AF73"/>
  <c r="A74"/>
  <c r="AF79"/>
  <c r="AF80"/>
  <c r="AF82"/>
  <c r="AF83"/>
  <c r="A84"/>
  <c r="AF86"/>
  <c r="AF90"/>
  <c r="A91"/>
  <c r="AF93"/>
  <c r="AF94"/>
  <c r="A95"/>
  <c r="AF97"/>
  <c r="AF98"/>
  <c r="A99"/>
  <c r="AF101"/>
  <c r="AF102"/>
  <c r="A103"/>
  <c r="A113"/>
  <c r="AF115"/>
  <c r="AF116"/>
  <c r="A117"/>
  <c r="AF119"/>
  <c r="AF120"/>
  <c r="A121"/>
  <c r="AF123"/>
  <c r="AF124"/>
  <c r="A125"/>
  <c r="AF130"/>
  <c r="A132"/>
  <c r="AF133"/>
  <c r="AF134"/>
  <c r="AF138"/>
  <c r="A140"/>
  <c r="AF141"/>
  <c r="AF75"/>
  <c r="A76"/>
</calcChain>
</file>

<file path=xl/sharedStrings.xml><?xml version="1.0" encoding="utf-8"?>
<sst xmlns="http://schemas.openxmlformats.org/spreadsheetml/2006/main" count="797" uniqueCount="247">
  <si>
    <t>MPM 2014 II. kolo - Olomouc 12.4.2014</t>
  </si>
  <si>
    <t>Výsledková listina</t>
  </si>
  <si>
    <t>Cesta č.1</t>
  </si>
  <si>
    <t>Cesta č.2</t>
  </si>
  <si>
    <t>Cesta č.3</t>
  </si>
  <si>
    <t>Cesta č.4</t>
  </si>
  <si>
    <t>Cesta č.5</t>
  </si>
  <si>
    <t>Cesta č.6</t>
  </si>
  <si>
    <t>Cesta č.7</t>
  </si>
  <si>
    <t>Cesta č.8</t>
  </si>
  <si>
    <t>Cesta č.9</t>
  </si>
  <si>
    <t>Cesta č.10</t>
  </si>
  <si>
    <t>C. 11</t>
  </si>
  <si>
    <t>Body celkem</t>
  </si>
  <si>
    <t>Pořadí</t>
  </si>
  <si>
    <t xml:space="preserve">Kategorie E - dívky </t>
  </si>
  <si>
    <t>ročník 2006 a mladší</t>
  </si>
  <si>
    <t>Koef.</t>
  </si>
  <si>
    <t>Hoši</t>
  </si>
  <si>
    <t>Dívky</t>
  </si>
  <si>
    <t>Č.</t>
  </si>
  <si>
    <t>Kategorie</t>
  </si>
  <si>
    <t>Příjmení</t>
  </si>
  <si>
    <t>Jméno</t>
  </si>
  <si>
    <t>Startovné</t>
  </si>
  <si>
    <t>Ročník</t>
  </si>
  <si>
    <t>Oddíl</t>
  </si>
  <si>
    <t>Chyt</t>
  </si>
  <si>
    <t>Body</t>
  </si>
  <si>
    <t>Ch.</t>
  </si>
  <si>
    <t>B.</t>
  </si>
  <si>
    <t>Janošová</t>
  </si>
  <si>
    <t>Mariana</t>
  </si>
  <si>
    <t>H.K. Orlová, Salewa</t>
  </si>
  <si>
    <t>Pařilová</t>
  </si>
  <si>
    <t>Natalie</t>
  </si>
  <si>
    <t>Rocky Monkeys; Sokol Brno 1</t>
  </si>
  <si>
    <t>Plšková</t>
  </si>
  <si>
    <t>Barbora</t>
  </si>
  <si>
    <t>Vsetín - Luh</t>
  </si>
  <si>
    <t>Valerie</t>
  </si>
  <si>
    <t>Zavřelová</t>
  </si>
  <si>
    <t>Kateřina</t>
  </si>
  <si>
    <t>Debefova</t>
  </si>
  <si>
    <t>Iva</t>
  </si>
  <si>
    <t>Příbor</t>
  </si>
  <si>
    <t>Kategorie E - hoši</t>
  </si>
  <si>
    <t>C.11</t>
  </si>
  <si>
    <t>Šikula</t>
  </si>
  <si>
    <t>Jaroslav</t>
  </si>
  <si>
    <t>HO Adrenalin Prostějov</t>
  </si>
  <si>
    <t>Monsport</t>
  </si>
  <si>
    <t>Radim</t>
  </si>
  <si>
    <t>Jančuš</t>
  </si>
  <si>
    <t>Vilém</t>
  </si>
  <si>
    <t>Matěj</t>
  </si>
  <si>
    <t xml:space="preserve">Kategorie D - dívky </t>
  </si>
  <si>
    <t>ročník 2005-2004</t>
  </si>
  <si>
    <t>Šikulová</t>
  </si>
  <si>
    <t>Hana</t>
  </si>
  <si>
    <t>Markéta</t>
  </si>
  <si>
    <t>HK Orlová, Saltic, Singing Rock, Salewa</t>
  </si>
  <si>
    <t>Pintěová</t>
  </si>
  <si>
    <t>Nikol</t>
  </si>
  <si>
    <t>SPL Pustiměř</t>
  </si>
  <si>
    <t>Remžová</t>
  </si>
  <si>
    <t>Patrície</t>
  </si>
  <si>
    <t>Hejtmánková</t>
  </si>
  <si>
    <t>Eliška</t>
  </si>
  <si>
    <t>Rocky Monkeys, Sokol Brno I</t>
  </si>
  <si>
    <t>Vaverková</t>
  </si>
  <si>
    <t>Adéla</t>
  </si>
  <si>
    <t>Vlachová</t>
  </si>
  <si>
    <t>Tereza</t>
  </si>
  <si>
    <t>H.K. Orlová</t>
  </si>
  <si>
    <t>Hrbáčová</t>
  </si>
  <si>
    <t>Anna Ludmila</t>
  </si>
  <si>
    <t>Šimková</t>
  </si>
  <si>
    <t xml:space="preserve">Kristýna </t>
  </si>
  <si>
    <t>HO Adrenalin Prostejov</t>
  </si>
  <si>
    <t>Debefová</t>
  </si>
  <si>
    <t>Pavla</t>
  </si>
  <si>
    <t>Dvořáková</t>
  </si>
  <si>
    <t>Ema</t>
  </si>
  <si>
    <t>Česká Třebová</t>
  </si>
  <si>
    <t>Fialová</t>
  </si>
  <si>
    <t>Lucie</t>
  </si>
  <si>
    <t>Kategorie D - hoši</t>
  </si>
  <si>
    <t>Adamovsky</t>
  </si>
  <si>
    <t>Adam</t>
  </si>
  <si>
    <t>H.K.Orlová</t>
  </si>
  <si>
    <t>Cibulka</t>
  </si>
  <si>
    <t>Šimon</t>
  </si>
  <si>
    <t>SPL Pustiměř, Orel Kroměříž, Saltic</t>
  </si>
  <si>
    <t>Struška</t>
  </si>
  <si>
    <t xml:space="preserve">Jakub </t>
  </si>
  <si>
    <t>Vertikon Zlín</t>
  </si>
  <si>
    <t>Hurta</t>
  </si>
  <si>
    <t>Petr</t>
  </si>
  <si>
    <t>Alpin club Rožnov p.R.</t>
  </si>
  <si>
    <t>Slovák</t>
  </si>
  <si>
    <t>Daniel</t>
  </si>
  <si>
    <t>Podhorský</t>
  </si>
  <si>
    <t>Jáchym Jakub</t>
  </si>
  <si>
    <t>Tendom-Block, Ostrava</t>
  </si>
  <si>
    <t>Goj</t>
  </si>
  <si>
    <t xml:space="preserve"> Štěpán</t>
  </si>
  <si>
    <t>Tendon Blok Ostrava</t>
  </si>
  <si>
    <t>Kleiner</t>
  </si>
  <si>
    <t>Shon</t>
  </si>
  <si>
    <t>Doseděl</t>
  </si>
  <si>
    <t>Viktor</t>
  </si>
  <si>
    <t>Adrenalin Prostějov</t>
  </si>
  <si>
    <t>Lukavský</t>
  </si>
  <si>
    <t>Vojtěch</t>
  </si>
  <si>
    <t>Balaban</t>
  </si>
  <si>
    <t>Marek</t>
  </si>
  <si>
    <t>HO Lipník nad Bečvou při SVČ</t>
  </si>
  <si>
    <t>Honec</t>
  </si>
  <si>
    <t>Kryštof</t>
  </si>
  <si>
    <t xml:space="preserve">Kategorie C - dívky </t>
  </si>
  <si>
    <t>ročník 2003-2002</t>
  </si>
  <si>
    <t>Smetanová</t>
  </si>
  <si>
    <t>Michaela</t>
  </si>
  <si>
    <t>Širůčková</t>
  </si>
  <si>
    <t>Prokešová</t>
  </si>
  <si>
    <t>Simona</t>
  </si>
  <si>
    <t xml:space="preserve">Brhelová </t>
  </si>
  <si>
    <t>Žalská</t>
  </si>
  <si>
    <t>Daniela</t>
  </si>
  <si>
    <t>6-7</t>
  </si>
  <si>
    <t>Hobzová</t>
  </si>
  <si>
    <t>Chvílová</t>
  </si>
  <si>
    <t>HO Příbor</t>
  </si>
  <si>
    <t xml:space="preserve">Grmelová </t>
  </si>
  <si>
    <t>Králíková</t>
  </si>
  <si>
    <t>Nikola</t>
  </si>
  <si>
    <t>Hořická</t>
  </si>
  <si>
    <t>Lenka</t>
  </si>
  <si>
    <t>Ticháčková</t>
  </si>
  <si>
    <t>Kišková</t>
  </si>
  <si>
    <t>Anna</t>
  </si>
  <si>
    <t>Zobáčová</t>
  </si>
  <si>
    <t>Debsová</t>
  </si>
  <si>
    <t>Monika</t>
  </si>
  <si>
    <t>Rocky Monkeys</t>
  </si>
  <si>
    <t>Kategorie C - hoši</t>
  </si>
  <si>
    <t>Babača</t>
  </si>
  <si>
    <t>Čeněk</t>
  </si>
  <si>
    <t>Skoupý</t>
  </si>
  <si>
    <t>Jakub</t>
  </si>
  <si>
    <t>Huta</t>
  </si>
  <si>
    <t>Třinec</t>
  </si>
  <si>
    <t>Mikulec</t>
  </si>
  <si>
    <t>Martin</t>
  </si>
  <si>
    <t>Facek</t>
  </si>
  <si>
    <t>Tomáš</t>
  </si>
  <si>
    <t>Gincel</t>
  </si>
  <si>
    <t>Dostál</t>
  </si>
  <si>
    <t>Matyáš</t>
  </si>
  <si>
    <t>Lukeš</t>
  </si>
  <si>
    <t>Štěpán</t>
  </si>
  <si>
    <t>Kocián</t>
  </si>
  <si>
    <t>Filip</t>
  </si>
  <si>
    <t>Špringl</t>
  </si>
  <si>
    <t>Škop</t>
  </si>
  <si>
    <t>Kamil</t>
  </si>
  <si>
    <t>Havránek</t>
  </si>
  <si>
    <t>Sklenář</t>
  </si>
  <si>
    <t>Jan</t>
  </si>
  <si>
    <t xml:space="preserve">Kategorie B - dívky </t>
  </si>
  <si>
    <t>ročník 2001-2000</t>
  </si>
  <si>
    <t>Večeřova</t>
  </si>
  <si>
    <t>Sabina</t>
  </si>
  <si>
    <t>Rocky Monkeys TJ Sokol Brno I</t>
  </si>
  <si>
    <t>Smilková</t>
  </si>
  <si>
    <t>Sára</t>
  </si>
  <si>
    <t>Kudrnová</t>
  </si>
  <si>
    <t>Bartoňková</t>
  </si>
  <si>
    <t>Tina</t>
  </si>
  <si>
    <t>Pavlína</t>
  </si>
  <si>
    <t>Vymlátilová</t>
  </si>
  <si>
    <t>Natálie</t>
  </si>
  <si>
    <t>Bartlova</t>
  </si>
  <si>
    <t xml:space="preserve">Spáčilová </t>
  </si>
  <si>
    <t>Burgetová</t>
  </si>
  <si>
    <t xml:space="preserve">Štůsková </t>
  </si>
  <si>
    <t>Vanda</t>
  </si>
  <si>
    <t>Alpin Club-Rožnov pod Radhoštěm</t>
  </si>
  <si>
    <t>Deuserova</t>
  </si>
  <si>
    <t>Ho Rebel Pustimer, lezeckytrenink.cz</t>
  </si>
  <si>
    <t>Koryčanská</t>
  </si>
  <si>
    <t>Rebeka</t>
  </si>
  <si>
    <t>Müllerová</t>
  </si>
  <si>
    <t>Klára</t>
  </si>
  <si>
    <t>Sukačová</t>
  </si>
  <si>
    <t>Lezčata Kuřim</t>
  </si>
  <si>
    <t>Zvonková</t>
  </si>
  <si>
    <t>Hrabálková</t>
  </si>
  <si>
    <t>Adela</t>
  </si>
  <si>
    <t>Kociánová</t>
  </si>
  <si>
    <t>Šelleová</t>
  </si>
  <si>
    <t>Koláčková</t>
  </si>
  <si>
    <t>Kategorie B - hoši</t>
  </si>
  <si>
    <t>Balloš</t>
  </si>
  <si>
    <t>Eduard</t>
  </si>
  <si>
    <t>Potůček</t>
  </si>
  <si>
    <t>Nebojsa</t>
  </si>
  <si>
    <t>Jindřich</t>
  </si>
  <si>
    <t>Kuřim</t>
  </si>
  <si>
    <t>Petřvalský</t>
  </si>
  <si>
    <t>Alpin club Rožnov</t>
  </si>
  <si>
    <t>Holík</t>
  </si>
  <si>
    <t>Rostislav</t>
  </si>
  <si>
    <t>HO Studénka</t>
  </si>
  <si>
    <t>Gröger</t>
  </si>
  <si>
    <t>Kletenský</t>
  </si>
  <si>
    <t>Bainar</t>
  </si>
  <si>
    <t>Blaťák</t>
  </si>
  <si>
    <t>BC Přerov</t>
  </si>
  <si>
    <t>Juřica</t>
  </si>
  <si>
    <t>Sedlařík</t>
  </si>
  <si>
    <t>Ondřej</t>
  </si>
  <si>
    <t>Janošeč</t>
  </si>
  <si>
    <t>Matouš</t>
  </si>
  <si>
    <t>Hlava</t>
  </si>
  <si>
    <t>Mikuláš</t>
  </si>
  <si>
    <t xml:space="preserve">Kategorie A - dívky </t>
  </si>
  <si>
    <t>ročník 1999-1998</t>
  </si>
  <si>
    <t>Veronika</t>
  </si>
  <si>
    <t>Růžičková</t>
  </si>
  <si>
    <t>Magdalena</t>
  </si>
  <si>
    <t>Janská</t>
  </si>
  <si>
    <t>Karolína</t>
  </si>
  <si>
    <t>Petrová</t>
  </si>
  <si>
    <t>Kroupová</t>
  </si>
  <si>
    <t>Kategorie A - hoši</t>
  </si>
  <si>
    <t>Dvouletý</t>
  </si>
  <si>
    <t>Konečný</t>
  </si>
  <si>
    <t>Bína</t>
  </si>
  <si>
    <t>Žůrek</t>
  </si>
  <si>
    <t>Michal</t>
  </si>
  <si>
    <t>Niedermertl</t>
  </si>
  <si>
    <t>Dobiaš</t>
  </si>
  <si>
    <t>!1997!</t>
  </si>
  <si>
    <t>mimo soutěž</t>
  </si>
  <si>
    <t>3-4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</si>
</sst>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</font>
    <font>
      <b/>
      <sz val="18"/>
      <name val="Calibri"/>
      <family val="2"/>
      <charset val="238"/>
    </font>
    <font>
      <sz val="9"/>
      <color indexed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7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11" fillId="0" borderId="7" xfId="0" applyFont="1" applyBorder="1"/>
    <xf numFmtId="0" fontId="12" fillId="2" borderId="6" xfId="0" applyFont="1" applyFill="1" applyBorder="1"/>
    <xf numFmtId="0" fontId="12" fillId="2" borderId="7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4" fillId="0" borderId="19" xfId="0" applyFont="1" applyBorder="1"/>
    <xf numFmtId="0" fontId="6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0" borderId="24" xfId="0" applyFont="1" applyBorder="1"/>
    <xf numFmtId="0" fontId="6" fillId="0" borderId="20" xfId="0" applyFont="1" applyBorder="1"/>
    <xf numFmtId="0" fontId="5" fillId="0" borderId="20" xfId="0" applyFont="1" applyBorder="1"/>
    <xf numFmtId="0" fontId="6" fillId="0" borderId="20" xfId="0" applyFont="1" applyBorder="1" applyAlignment="1">
      <alignment horizontal="left"/>
    </xf>
    <xf numFmtId="0" fontId="5" fillId="0" borderId="25" xfId="0" applyFont="1" applyBorder="1"/>
    <xf numFmtId="0" fontId="0" fillId="0" borderId="23" xfId="0" applyBorder="1"/>
    <xf numFmtId="0" fontId="11" fillId="0" borderId="2" xfId="0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7" fillId="0" borderId="24" xfId="0" applyFont="1" applyBorder="1" applyAlignment="1">
      <alignment horizontal="center"/>
    </xf>
    <xf numFmtId="0" fontId="13" fillId="0" borderId="7" xfId="0" applyFont="1" applyBorder="1"/>
    <xf numFmtId="0" fontId="14" fillId="0" borderId="17" xfId="0" applyFont="1" applyBorder="1"/>
    <xf numFmtId="0" fontId="14" fillId="0" borderId="16" xfId="0" applyFont="1" applyBorder="1" applyAlignment="1">
      <alignment horizontal="center"/>
    </xf>
    <xf numFmtId="0" fontId="10" fillId="0" borderId="0" xfId="0" applyFont="1"/>
    <xf numFmtId="0" fontId="15" fillId="0" borderId="23" xfId="0" applyFont="1" applyBorder="1"/>
    <xf numFmtId="0" fontId="7" fillId="0" borderId="24" xfId="0" applyFont="1" applyBorder="1"/>
    <xf numFmtId="0" fontId="16" fillId="0" borderId="7" xfId="0" applyFont="1" applyBorder="1"/>
    <xf numFmtId="0" fontId="15" fillId="0" borderId="16" xfId="0" applyFont="1" applyBorder="1"/>
    <xf numFmtId="0" fontId="17" fillId="0" borderId="17" xfId="0" applyFont="1" applyBorder="1"/>
    <xf numFmtId="0" fontId="14" fillId="0" borderId="17" xfId="0" applyFont="1" applyBorder="1" applyAlignment="1">
      <alignment horizontal="center"/>
    </xf>
    <xf numFmtId="0" fontId="14" fillId="0" borderId="16" xfId="0" applyFont="1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24" xfId="0" applyFont="1" applyBorder="1" applyAlignment="1">
      <alignment horizontal="center"/>
    </xf>
    <xf numFmtId="0" fontId="4" fillId="0" borderId="6" xfId="0" applyFont="1" applyFill="1" applyBorder="1"/>
    <xf numFmtId="0" fontId="4" fillId="0" borderId="7" xfId="0" applyFont="1" applyFill="1" applyBorder="1"/>
    <xf numFmtId="0" fontId="0" fillId="0" borderId="16" xfId="0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10" fillId="0" borderId="7" xfId="0" applyFont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Border="1"/>
    <xf numFmtId="0" fontId="7" fillId="0" borderId="5" xfId="0" applyFont="1" applyBorder="1" applyAlignment="1">
      <alignment horizontal="center" textRotation="90" wrapText="1"/>
    </xf>
    <xf numFmtId="0" fontId="7" fillId="0" borderId="8" xfId="0" applyFont="1" applyBorder="1" applyAlignment="1">
      <alignment horizontal="center" textRotation="90" wrapText="1"/>
    </xf>
    <xf numFmtId="0" fontId="7" fillId="0" borderId="15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4" fillId="0" borderId="17" xfId="0" applyNumberFormat="1" applyFont="1" applyFill="1" applyBorder="1" applyAlignment="1">
      <alignment horizontal="center"/>
    </xf>
  </cellXfs>
  <cellStyles count="1">
    <cellStyle name="normální" xfId="0" builtinId="0"/>
  </cellStyles>
  <dxfs count="6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47"/>
  <sheetViews>
    <sheetView tabSelected="1" topLeftCell="C69" workbookViewId="0">
      <pane xSplit="4" topLeftCell="I1" activePane="topRight" state="frozen"/>
      <selection activeCell="C168" sqref="C168"/>
      <selection pane="topRight" activeCell="AH82" sqref="AH82"/>
    </sheetView>
  </sheetViews>
  <sheetFormatPr defaultRowHeight="15"/>
  <cols>
    <col min="1" max="1" width="4.140625" hidden="1" customWidth="1"/>
    <col min="2" max="2" width="5.42578125" hidden="1" customWidth="1"/>
    <col min="3" max="3" width="2.7109375" style="88" customWidth="1"/>
    <col min="4" max="4" width="11.7109375" style="2" hidden="1" customWidth="1"/>
    <col min="5" max="5" width="11.5703125" customWidth="1"/>
    <col min="6" max="6" width="10.85546875" customWidth="1"/>
    <col min="7" max="7" width="0.28515625" style="2" hidden="1" customWidth="1"/>
    <col min="8" max="8" width="5.7109375" style="2" customWidth="1"/>
    <col min="9" max="9" width="20" customWidth="1"/>
    <col min="10" max="10" width="3.7109375" style="6" customWidth="1"/>
    <col min="11" max="11" width="4" style="6" customWidth="1"/>
    <col min="12" max="12" width="3.7109375" style="6" customWidth="1"/>
    <col min="13" max="13" width="4" style="6" customWidth="1"/>
    <col min="14" max="14" width="3.7109375" style="6" customWidth="1"/>
    <col min="15" max="15" width="4" style="6" customWidth="1"/>
    <col min="16" max="16" width="3.7109375" style="6" customWidth="1"/>
    <col min="17" max="17" width="4" style="6" customWidth="1"/>
    <col min="18" max="18" width="3.7109375" style="6" customWidth="1"/>
    <col min="19" max="19" width="4" style="6" customWidth="1"/>
    <col min="20" max="20" width="3.7109375" style="6" customWidth="1"/>
    <col min="21" max="21" width="4" style="6" customWidth="1"/>
    <col min="22" max="22" width="3.7109375" style="6" customWidth="1"/>
    <col min="23" max="23" width="4" style="6" customWidth="1"/>
    <col min="24" max="24" width="3.7109375" style="6" customWidth="1"/>
    <col min="25" max="25" width="4" style="6" customWidth="1"/>
    <col min="26" max="26" width="3.7109375" style="6" customWidth="1"/>
    <col min="27" max="27" width="4" style="6" customWidth="1"/>
    <col min="28" max="28" width="3.7109375" style="6" customWidth="1"/>
    <col min="29" max="29" width="4" style="6" customWidth="1"/>
    <col min="30" max="30" width="3" style="6" customWidth="1"/>
    <col min="31" max="31" width="3.5703125" style="6" customWidth="1"/>
    <col min="32" max="32" width="6" style="6" customWidth="1"/>
    <col min="33" max="33" width="4.5703125" style="6" customWidth="1"/>
  </cols>
  <sheetData>
    <row r="1" spans="1:33" ht="24" thickBot="1">
      <c r="C1" s="1" t="s">
        <v>0</v>
      </c>
      <c r="J1" s="3"/>
      <c r="K1" s="4"/>
      <c r="L1" s="4"/>
      <c r="M1" s="4"/>
      <c r="N1" s="4"/>
      <c r="O1" s="5" t="s">
        <v>1</v>
      </c>
      <c r="P1" s="4"/>
    </row>
    <row r="2" spans="1:33" s="7" customFormat="1" ht="15" customHeight="1" thickTop="1" thickBot="1">
      <c r="C2" s="8"/>
      <c r="D2" s="9"/>
      <c r="E2" s="10"/>
      <c r="F2" s="10"/>
      <c r="G2" s="9"/>
      <c r="H2" s="9"/>
      <c r="I2" s="10"/>
      <c r="J2" s="93" t="s">
        <v>2</v>
      </c>
      <c r="K2" s="94"/>
      <c r="L2" s="93" t="s">
        <v>3</v>
      </c>
      <c r="M2" s="94"/>
      <c r="N2" s="93" t="s">
        <v>4</v>
      </c>
      <c r="O2" s="94"/>
      <c r="P2" s="93" t="s">
        <v>5</v>
      </c>
      <c r="Q2" s="94"/>
      <c r="R2" s="93" t="s">
        <v>6</v>
      </c>
      <c r="S2" s="94"/>
      <c r="T2" s="93" t="s">
        <v>7</v>
      </c>
      <c r="U2" s="94"/>
      <c r="V2" s="93" t="s">
        <v>8</v>
      </c>
      <c r="W2" s="94"/>
      <c r="X2" s="93" t="s">
        <v>9</v>
      </c>
      <c r="Y2" s="94"/>
      <c r="Z2" s="93" t="s">
        <v>10</v>
      </c>
      <c r="AA2" s="94"/>
      <c r="AB2" s="93" t="s">
        <v>11</v>
      </c>
      <c r="AC2" s="94"/>
      <c r="AD2" s="95" t="s">
        <v>12</v>
      </c>
      <c r="AE2" s="96"/>
      <c r="AF2" s="97" t="s">
        <v>13</v>
      </c>
      <c r="AG2" s="90" t="s">
        <v>14</v>
      </c>
    </row>
    <row r="3" spans="1:33" ht="15" customHeight="1" thickTop="1" thickBot="1">
      <c r="C3" s="8" t="s">
        <v>15</v>
      </c>
      <c r="D3" s="11"/>
      <c r="E3" s="12"/>
      <c r="F3" s="13"/>
      <c r="G3" s="11"/>
      <c r="H3" s="14" t="s">
        <v>16</v>
      </c>
      <c r="I3" s="13"/>
      <c r="J3" s="15" t="s">
        <v>17</v>
      </c>
      <c r="K3" s="16">
        <v>3.7</v>
      </c>
      <c r="L3" s="15" t="s">
        <v>17</v>
      </c>
      <c r="M3" s="16">
        <v>5</v>
      </c>
      <c r="N3" s="15" t="s">
        <v>17</v>
      </c>
      <c r="O3" s="16">
        <v>4</v>
      </c>
      <c r="P3" s="15" t="s">
        <v>17</v>
      </c>
      <c r="Q3" s="16">
        <v>5.7</v>
      </c>
      <c r="R3" s="15" t="s">
        <v>17</v>
      </c>
      <c r="S3" s="16">
        <v>6</v>
      </c>
      <c r="T3" s="15" t="s">
        <v>17</v>
      </c>
      <c r="U3" s="16">
        <v>6.7</v>
      </c>
      <c r="V3" s="15" t="s">
        <v>17</v>
      </c>
      <c r="W3" s="16">
        <v>7.4</v>
      </c>
      <c r="X3" s="15" t="s">
        <v>17</v>
      </c>
      <c r="Y3" s="16">
        <v>8</v>
      </c>
      <c r="Z3" s="15" t="s">
        <v>17</v>
      </c>
      <c r="AA3" s="16">
        <v>8.4</v>
      </c>
      <c r="AB3" s="15" t="s">
        <v>17</v>
      </c>
      <c r="AC3" s="16">
        <v>8.6999999999999993</v>
      </c>
      <c r="AD3" s="15" t="s">
        <v>17</v>
      </c>
      <c r="AE3" s="16">
        <v>9</v>
      </c>
      <c r="AF3" s="98"/>
      <c r="AG3" s="91"/>
    </row>
    <row r="4" spans="1:33" s="17" customFormat="1" ht="20.25" customHeight="1" thickTop="1" thickBot="1">
      <c r="A4" s="17" t="s">
        <v>18</v>
      </c>
      <c r="B4" s="17" t="s">
        <v>19</v>
      </c>
      <c r="C4" s="18" t="s">
        <v>20</v>
      </c>
      <c r="D4" s="19" t="s">
        <v>21</v>
      </c>
      <c r="E4" s="20" t="s">
        <v>22</v>
      </c>
      <c r="F4" s="20" t="s">
        <v>23</v>
      </c>
      <c r="G4" s="21" t="s">
        <v>24</v>
      </c>
      <c r="H4" s="21" t="s">
        <v>25</v>
      </c>
      <c r="I4" s="22" t="s">
        <v>26</v>
      </c>
      <c r="J4" s="23" t="s">
        <v>27</v>
      </c>
      <c r="K4" s="24" t="s">
        <v>28</v>
      </c>
      <c r="L4" s="23" t="s">
        <v>27</v>
      </c>
      <c r="M4" s="24" t="s">
        <v>28</v>
      </c>
      <c r="N4" s="23" t="s">
        <v>27</v>
      </c>
      <c r="O4" s="24" t="s">
        <v>28</v>
      </c>
      <c r="P4" s="23" t="s">
        <v>27</v>
      </c>
      <c r="Q4" s="24" t="s">
        <v>28</v>
      </c>
      <c r="R4" s="23" t="s">
        <v>27</v>
      </c>
      <c r="S4" s="24" t="s">
        <v>28</v>
      </c>
      <c r="T4" s="23" t="s">
        <v>27</v>
      </c>
      <c r="U4" s="24" t="s">
        <v>28</v>
      </c>
      <c r="V4" s="23" t="s">
        <v>27</v>
      </c>
      <c r="W4" s="24" t="s">
        <v>28</v>
      </c>
      <c r="X4" s="23" t="s">
        <v>27</v>
      </c>
      <c r="Y4" s="24" t="s">
        <v>28</v>
      </c>
      <c r="Z4" s="23" t="s">
        <v>27</v>
      </c>
      <c r="AA4" s="24" t="s">
        <v>28</v>
      </c>
      <c r="AB4" s="23" t="s">
        <v>27</v>
      </c>
      <c r="AC4" s="24" t="s">
        <v>28</v>
      </c>
      <c r="AD4" s="23" t="s">
        <v>29</v>
      </c>
      <c r="AE4" s="24" t="s">
        <v>30</v>
      </c>
      <c r="AF4" s="99"/>
      <c r="AG4" s="92"/>
    </row>
    <row r="5" spans="1:33" ht="15.75" thickTop="1">
      <c r="A5" t="str">
        <f t="shared" ref="A5:A17" si="0">IF(AND(D5="l.",G5="H"),"6",IF(AND(D5="ll.",G5="H"),"7",IF(AND(D5="lll.",G5="H"),"8",IF(AND(D5="lV.",G5="H"),"9",IF(AND(D5="V.",G5="H"),"10","")))))</f>
        <v/>
      </c>
      <c r="B5" t="str">
        <f t="shared" ref="B5:B17" si="1">IF(AND(D5="l.",G5="D"),"1",IF(AND(D5="ll.",G5="D"),"2",IF(AND(D5="lll.",G5="D"),"3",IF(AND(D5="lV.",G5="D"),"4",IF(AND(D5="V.",G5="D"),"5","")))))</f>
        <v/>
      </c>
      <c r="C5" s="25">
        <v>4</v>
      </c>
      <c r="D5" s="26">
        <f t="shared" ref="D5:D17" si="2">IF(H5&gt;=2005,$J$1,IF(AND(H5&lt;2005,H5&gt;=2003),$K$1,IF(AND(H5&lt;2003,H5&gt;=2001),$L$1,IF(AND(H5&lt;2001,H5&gt;=1999),$M$1,IF(AND(H5&lt;1999,H5&gt;=1997),$N$1,"")))))</f>
        <v>0</v>
      </c>
      <c r="E5" s="27" t="s">
        <v>31</v>
      </c>
      <c r="F5" s="27" t="s">
        <v>32</v>
      </c>
      <c r="G5" s="26">
        <v>150</v>
      </c>
      <c r="H5" s="26">
        <v>2007</v>
      </c>
      <c r="I5" s="28" t="s">
        <v>33</v>
      </c>
      <c r="J5" s="29">
        <v>50</v>
      </c>
      <c r="K5" s="30">
        <f t="shared" ref="K5:K10" si="3">IF(J5&gt;0,J5*$K$3,"")</f>
        <v>185</v>
      </c>
      <c r="L5" s="29">
        <v>48</v>
      </c>
      <c r="M5" s="30">
        <f t="shared" ref="M5:M10" si="4">IF(L5&gt;0,L5*$M$3,"")</f>
        <v>240</v>
      </c>
      <c r="N5" s="29">
        <v>52</v>
      </c>
      <c r="O5" s="30">
        <f t="shared" ref="O5:O10" si="5">IF(N5&gt;0,N5*$O$3,"")</f>
        <v>208</v>
      </c>
      <c r="P5" s="29">
        <v>21</v>
      </c>
      <c r="Q5" s="30">
        <f t="shared" ref="Q5:Q10" si="6">IF(P5&gt;0,P5*$Q$3,"")</f>
        <v>119.7</v>
      </c>
      <c r="R5" s="31">
        <v>42</v>
      </c>
      <c r="S5" s="32">
        <f t="shared" ref="S5:S10" si="7">IF(R5&gt;0,R5*$S$3,"")</f>
        <v>252</v>
      </c>
      <c r="T5" s="31"/>
      <c r="U5" s="32" t="str">
        <f t="shared" ref="U5:U10" si="8">IF(T5&gt;0,T5*$U$3,"")</f>
        <v/>
      </c>
      <c r="V5" s="31"/>
      <c r="W5" s="32" t="str">
        <f t="shared" ref="W5:W10" si="9">IF(V5&gt;0,V5*$W$3,"")</f>
        <v/>
      </c>
      <c r="X5" s="31"/>
      <c r="Y5" s="32" t="str">
        <f t="shared" ref="Y5:Y10" si="10">IF(X5&gt;0,X5*$Y$3,"")</f>
        <v/>
      </c>
      <c r="Z5" s="31"/>
      <c r="AA5" s="32" t="str">
        <f t="shared" ref="AA5:AA10" si="11">IF(Z5&gt;0,Z5*$AA$3,"")</f>
        <v/>
      </c>
      <c r="AB5" s="31"/>
      <c r="AC5" s="32" t="str">
        <f t="shared" ref="AC5:AC10" si="12">IF(AB5&gt;0,AB5*$AC$3,"")</f>
        <v/>
      </c>
      <c r="AD5" s="31"/>
      <c r="AE5" s="32" t="str">
        <f t="shared" ref="AE5:AE10" si="13">IF(AD5&gt;0,AD5*$AE$3,"")</f>
        <v/>
      </c>
      <c r="AF5" s="33">
        <f t="shared" ref="AF5:AF10" si="14">K5+M5+O5+Q5</f>
        <v>752.7</v>
      </c>
      <c r="AG5" s="34">
        <v>1</v>
      </c>
    </row>
    <row r="6" spans="1:33">
      <c r="A6" t="str">
        <f t="shared" si="0"/>
        <v/>
      </c>
      <c r="B6" t="str">
        <f t="shared" si="1"/>
        <v/>
      </c>
      <c r="C6" s="25">
        <v>5</v>
      </c>
      <c r="D6" s="26">
        <f t="shared" si="2"/>
        <v>0</v>
      </c>
      <c r="E6" s="27" t="s">
        <v>34</v>
      </c>
      <c r="F6" s="27" t="s">
        <v>35</v>
      </c>
      <c r="G6" s="26">
        <v>150</v>
      </c>
      <c r="H6" s="26">
        <v>2006</v>
      </c>
      <c r="I6" s="28" t="s">
        <v>36</v>
      </c>
      <c r="J6" s="29">
        <v>50</v>
      </c>
      <c r="K6" s="30">
        <f t="shared" si="3"/>
        <v>185</v>
      </c>
      <c r="L6" s="29">
        <v>48</v>
      </c>
      <c r="M6" s="30">
        <f t="shared" si="4"/>
        <v>240</v>
      </c>
      <c r="N6" s="29">
        <v>52</v>
      </c>
      <c r="O6" s="30">
        <f t="shared" si="5"/>
        <v>208</v>
      </c>
      <c r="P6" s="29">
        <v>21</v>
      </c>
      <c r="Q6" s="30">
        <f t="shared" si="6"/>
        <v>119.7</v>
      </c>
      <c r="R6" s="31">
        <v>34</v>
      </c>
      <c r="S6" s="32">
        <f t="shared" si="7"/>
        <v>204</v>
      </c>
      <c r="T6" s="31"/>
      <c r="U6" s="32" t="str">
        <f t="shared" si="8"/>
        <v/>
      </c>
      <c r="V6" s="31"/>
      <c r="W6" s="32" t="str">
        <f t="shared" si="9"/>
        <v/>
      </c>
      <c r="X6" s="31"/>
      <c r="Y6" s="32" t="str">
        <f t="shared" si="10"/>
        <v/>
      </c>
      <c r="Z6" s="31"/>
      <c r="AA6" s="32" t="str">
        <f t="shared" si="11"/>
        <v/>
      </c>
      <c r="AB6" s="31"/>
      <c r="AC6" s="32" t="str">
        <f t="shared" si="12"/>
        <v/>
      </c>
      <c r="AD6" s="31"/>
      <c r="AE6" s="32" t="str">
        <f t="shared" si="13"/>
        <v/>
      </c>
      <c r="AF6" s="33">
        <f t="shared" si="14"/>
        <v>752.7</v>
      </c>
      <c r="AG6" s="34">
        <v>2</v>
      </c>
    </row>
    <row r="7" spans="1:33">
      <c r="A7" t="str">
        <f t="shared" si="0"/>
        <v/>
      </c>
      <c r="B7" t="str">
        <f t="shared" si="1"/>
        <v/>
      </c>
      <c r="C7" s="25">
        <v>6</v>
      </c>
      <c r="D7" s="26">
        <f t="shared" si="2"/>
        <v>0</v>
      </c>
      <c r="E7" s="27" t="s">
        <v>37</v>
      </c>
      <c r="F7" s="27" t="s">
        <v>38</v>
      </c>
      <c r="G7" s="26">
        <v>150</v>
      </c>
      <c r="H7" s="26">
        <v>2006</v>
      </c>
      <c r="I7" s="28" t="s">
        <v>39</v>
      </c>
      <c r="J7" s="29">
        <v>50</v>
      </c>
      <c r="K7" s="30">
        <f t="shared" si="3"/>
        <v>185</v>
      </c>
      <c r="L7" s="29">
        <v>48</v>
      </c>
      <c r="M7" s="30">
        <f t="shared" si="4"/>
        <v>240</v>
      </c>
      <c r="N7" s="29">
        <v>52</v>
      </c>
      <c r="O7" s="30">
        <f t="shared" si="5"/>
        <v>208</v>
      </c>
      <c r="P7" s="29">
        <v>20</v>
      </c>
      <c r="Q7" s="30">
        <f t="shared" si="6"/>
        <v>114</v>
      </c>
      <c r="R7" s="31"/>
      <c r="S7" s="32" t="str">
        <f t="shared" si="7"/>
        <v/>
      </c>
      <c r="T7" s="31"/>
      <c r="U7" s="32" t="str">
        <f t="shared" si="8"/>
        <v/>
      </c>
      <c r="V7" s="31"/>
      <c r="W7" s="32" t="str">
        <f t="shared" si="9"/>
        <v/>
      </c>
      <c r="X7" s="31"/>
      <c r="Y7" s="32" t="str">
        <f t="shared" si="10"/>
        <v/>
      </c>
      <c r="Z7" s="31"/>
      <c r="AA7" s="32" t="str">
        <f t="shared" si="11"/>
        <v/>
      </c>
      <c r="AB7" s="31"/>
      <c r="AC7" s="32" t="str">
        <f t="shared" si="12"/>
        <v/>
      </c>
      <c r="AD7" s="31"/>
      <c r="AE7" s="32" t="str">
        <f t="shared" si="13"/>
        <v/>
      </c>
      <c r="AF7" s="35">
        <f t="shared" si="14"/>
        <v>747</v>
      </c>
      <c r="AG7" s="34">
        <v>3</v>
      </c>
    </row>
    <row r="8" spans="1:33">
      <c r="A8" t="str">
        <f t="shared" si="0"/>
        <v/>
      </c>
      <c r="B8" t="str">
        <f t="shared" si="1"/>
        <v/>
      </c>
      <c r="C8" s="25">
        <v>7</v>
      </c>
      <c r="D8" s="26">
        <f t="shared" si="2"/>
        <v>0</v>
      </c>
      <c r="E8" s="27" t="s">
        <v>34</v>
      </c>
      <c r="F8" s="27" t="s">
        <v>40</v>
      </c>
      <c r="G8" s="26">
        <v>150</v>
      </c>
      <c r="H8" s="26">
        <v>2006</v>
      </c>
      <c r="I8" s="28" t="s">
        <v>36</v>
      </c>
      <c r="J8" s="29">
        <v>50</v>
      </c>
      <c r="K8" s="30">
        <f t="shared" si="3"/>
        <v>185</v>
      </c>
      <c r="L8" s="29">
        <v>48</v>
      </c>
      <c r="M8" s="30">
        <f t="shared" si="4"/>
        <v>240</v>
      </c>
      <c r="N8" s="29">
        <v>41</v>
      </c>
      <c r="O8" s="30">
        <f t="shared" si="5"/>
        <v>164</v>
      </c>
      <c r="P8" s="29">
        <v>19</v>
      </c>
      <c r="Q8" s="30">
        <f t="shared" si="6"/>
        <v>108.3</v>
      </c>
      <c r="R8" s="31"/>
      <c r="S8" s="32" t="str">
        <f t="shared" si="7"/>
        <v/>
      </c>
      <c r="T8" s="31"/>
      <c r="U8" s="32" t="str">
        <f t="shared" si="8"/>
        <v/>
      </c>
      <c r="V8" s="31"/>
      <c r="W8" s="32" t="str">
        <f t="shared" si="9"/>
        <v/>
      </c>
      <c r="X8" s="31"/>
      <c r="Y8" s="32" t="str">
        <f t="shared" si="10"/>
        <v/>
      </c>
      <c r="Z8" s="31"/>
      <c r="AA8" s="32" t="str">
        <f t="shared" si="11"/>
        <v/>
      </c>
      <c r="AB8" s="31"/>
      <c r="AC8" s="32" t="str">
        <f t="shared" si="12"/>
        <v/>
      </c>
      <c r="AD8" s="31"/>
      <c r="AE8" s="32" t="str">
        <f t="shared" si="13"/>
        <v/>
      </c>
      <c r="AF8" s="35">
        <f t="shared" si="14"/>
        <v>697.3</v>
      </c>
      <c r="AG8" s="36">
        <v>4</v>
      </c>
    </row>
    <row r="9" spans="1:33">
      <c r="A9" t="str">
        <f t="shared" si="0"/>
        <v/>
      </c>
      <c r="B9" t="str">
        <f t="shared" si="1"/>
        <v/>
      </c>
      <c r="C9" s="25">
        <v>8</v>
      </c>
      <c r="D9" s="26">
        <f t="shared" si="2"/>
        <v>0</v>
      </c>
      <c r="E9" s="27" t="s">
        <v>41</v>
      </c>
      <c r="F9" s="27" t="s">
        <v>42</v>
      </c>
      <c r="G9" s="26">
        <v>150</v>
      </c>
      <c r="H9" s="26">
        <v>2006</v>
      </c>
      <c r="I9" s="28" t="s">
        <v>36</v>
      </c>
      <c r="J9" s="29">
        <v>44</v>
      </c>
      <c r="K9" s="30">
        <f t="shared" si="3"/>
        <v>162.80000000000001</v>
      </c>
      <c r="L9" s="29">
        <v>48</v>
      </c>
      <c r="M9" s="30">
        <f t="shared" si="4"/>
        <v>240</v>
      </c>
      <c r="N9" s="29">
        <v>42</v>
      </c>
      <c r="O9" s="30">
        <f t="shared" si="5"/>
        <v>168</v>
      </c>
      <c r="P9" s="29">
        <v>16</v>
      </c>
      <c r="Q9" s="30">
        <f t="shared" si="6"/>
        <v>91.2</v>
      </c>
      <c r="R9" s="31"/>
      <c r="S9" s="32" t="str">
        <f t="shared" si="7"/>
        <v/>
      </c>
      <c r="T9" s="31"/>
      <c r="U9" s="32" t="str">
        <f t="shared" si="8"/>
        <v/>
      </c>
      <c r="V9" s="31"/>
      <c r="W9" s="32" t="str">
        <f t="shared" si="9"/>
        <v/>
      </c>
      <c r="X9" s="31"/>
      <c r="Y9" s="32" t="str">
        <f t="shared" si="10"/>
        <v/>
      </c>
      <c r="Z9" s="31"/>
      <c r="AA9" s="32" t="str">
        <f t="shared" si="11"/>
        <v/>
      </c>
      <c r="AB9" s="31"/>
      <c r="AC9" s="32" t="str">
        <f t="shared" si="12"/>
        <v/>
      </c>
      <c r="AD9" s="31"/>
      <c r="AE9" s="32" t="str">
        <f t="shared" si="13"/>
        <v/>
      </c>
      <c r="AF9" s="35">
        <f t="shared" si="14"/>
        <v>662</v>
      </c>
      <c r="AG9" s="36">
        <v>5</v>
      </c>
    </row>
    <row r="10" spans="1:33">
      <c r="A10" t="str">
        <f t="shared" si="0"/>
        <v/>
      </c>
      <c r="B10" t="str">
        <f t="shared" si="1"/>
        <v/>
      </c>
      <c r="C10" s="25">
        <v>9</v>
      </c>
      <c r="D10" s="26">
        <f t="shared" si="2"/>
        <v>0</v>
      </c>
      <c r="E10" s="27" t="s">
        <v>43</v>
      </c>
      <c r="F10" s="27" t="s">
        <v>44</v>
      </c>
      <c r="G10" s="26">
        <v>150</v>
      </c>
      <c r="H10" s="26">
        <v>2007</v>
      </c>
      <c r="I10" s="28" t="s">
        <v>45</v>
      </c>
      <c r="J10" s="29">
        <v>18</v>
      </c>
      <c r="K10" s="30">
        <f t="shared" si="3"/>
        <v>66.600000000000009</v>
      </c>
      <c r="L10" s="29">
        <v>18</v>
      </c>
      <c r="M10" s="30">
        <f t="shared" si="4"/>
        <v>90</v>
      </c>
      <c r="N10" s="29">
        <v>10</v>
      </c>
      <c r="O10" s="30">
        <f t="shared" si="5"/>
        <v>40</v>
      </c>
      <c r="P10" s="29">
        <v>10</v>
      </c>
      <c r="Q10" s="30">
        <f t="shared" si="6"/>
        <v>57</v>
      </c>
      <c r="R10" s="31"/>
      <c r="S10" s="32" t="str">
        <f t="shared" si="7"/>
        <v/>
      </c>
      <c r="T10" s="31"/>
      <c r="U10" s="32" t="str">
        <f t="shared" si="8"/>
        <v/>
      </c>
      <c r="V10" s="31"/>
      <c r="W10" s="32" t="str">
        <f t="shared" si="9"/>
        <v/>
      </c>
      <c r="X10" s="31"/>
      <c r="Y10" s="32" t="str">
        <f t="shared" si="10"/>
        <v/>
      </c>
      <c r="Z10" s="31"/>
      <c r="AA10" s="32" t="str">
        <f t="shared" si="11"/>
        <v/>
      </c>
      <c r="AB10" s="31"/>
      <c r="AC10" s="32" t="str">
        <f t="shared" si="12"/>
        <v/>
      </c>
      <c r="AD10" s="31"/>
      <c r="AE10" s="32" t="str">
        <f t="shared" si="13"/>
        <v/>
      </c>
      <c r="AF10" s="35">
        <f t="shared" si="14"/>
        <v>253.60000000000002</v>
      </c>
      <c r="AG10" s="36">
        <v>6</v>
      </c>
    </row>
    <row r="11" spans="1:33" s="13" customFormat="1" ht="12.75" customHeight="1" thickBot="1">
      <c r="C11" s="37"/>
      <c r="D11" s="38"/>
      <c r="E11" s="39"/>
      <c r="F11" s="39"/>
      <c r="G11" s="38"/>
      <c r="H11" s="38"/>
      <c r="I11" s="39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33" s="7" customFormat="1" ht="15" customHeight="1" thickTop="1" thickBot="1">
      <c r="C12" s="41" t="s">
        <v>46</v>
      </c>
      <c r="D12" s="42"/>
      <c r="E12" s="12"/>
      <c r="F12" s="13"/>
      <c r="G12" s="11"/>
      <c r="H12" s="14" t="str">
        <f>H3</f>
        <v>ročník 2006 a mladší</v>
      </c>
      <c r="I12" s="13"/>
      <c r="J12" s="93" t="s">
        <v>2</v>
      </c>
      <c r="K12" s="94"/>
      <c r="L12" s="93" t="s">
        <v>3</v>
      </c>
      <c r="M12" s="94"/>
      <c r="N12" s="93" t="s">
        <v>4</v>
      </c>
      <c r="O12" s="94"/>
      <c r="P12" s="93" t="s">
        <v>5</v>
      </c>
      <c r="Q12" s="94"/>
      <c r="R12" s="93" t="s">
        <v>6</v>
      </c>
      <c r="S12" s="94"/>
      <c r="T12" s="93" t="s">
        <v>7</v>
      </c>
      <c r="U12" s="94"/>
      <c r="V12" s="93" t="s">
        <v>8</v>
      </c>
      <c r="W12" s="94"/>
      <c r="X12" s="93" t="s">
        <v>9</v>
      </c>
      <c r="Y12" s="94"/>
      <c r="Z12" s="93" t="s">
        <v>10</v>
      </c>
      <c r="AA12" s="94"/>
      <c r="AB12" s="93" t="s">
        <v>11</v>
      </c>
      <c r="AC12" s="94"/>
      <c r="AD12" s="100" t="s">
        <v>47</v>
      </c>
      <c r="AE12" s="101"/>
      <c r="AF12" s="97" t="s">
        <v>13</v>
      </c>
      <c r="AG12" s="90" t="s">
        <v>14</v>
      </c>
    </row>
    <row r="13" spans="1:33" s="17" customFormat="1" ht="20.25" customHeight="1" thickTop="1" thickBot="1">
      <c r="A13" s="17" t="s">
        <v>18</v>
      </c>
      <c r="B13" s="17" t="s">
        <v>19</v>
      </c>
      <c r="C13" s="18" t="s">
        <v>20</v>
      </c>
      <c r="D13" s="19" t="s">
        <v>21</v>
      </c>
      <c r="E13" s="20" t="s">
        <v>22</v>
      </c>
      <c r="F13" s="20" t="s">
        <v>23</v>
      </c>
      <c r="G13" s="21" t="s">
        <v>24</v>
      </c>
      <c r="H13" s="21" t="s">
        <v>25</v>
      </c>
      <c r="I13" s="22" t="s">
        <v>26</v>
      </c>
      <c r="J13" s="23" t="s">
        <v>27</v>
      </c>
      <c r="K13" s="24" t="s">
        <v>28</v>
      </c>
      <c r="L13" s="23" t="s">
        <v>27</v>
      </c>
      <c r="M13" s="24" t="s">
        <v>28</v>
      </c>
      <c r="N13" s="23" t="s">
        <v>27</v>
      </c>
      <c r="O13" s="24" t="s">
        <v>28</v>
      </c>
      <c r="P13" s="23" t="s">
        <v>27</v>
      </c>
      <c r="Q13" s="24" t="s">
        <v>28</v>
      </c>
      <c r="R13" s="23" t="s">
        <v>27</v>
      </c>
      <c r="S13" s="24" t="s">
        <v>28</v>
      </c>
      <c r="T13" s="23" t="s">
        <v>27</v>
      </c>
      <c r="U13" s="24" t="s">
        <v>28</v>
      </c>
      <c r="V13" s="23" t="s">
        <v>27</v>
      </c>
      <c r="W13" s="24" t="s">
        <v>28</v>
      </c>
      <c r="X13" s="23" t="s">
        <v>27</v>
      </c>
      <c r="Y13" s="24" t="s">
        <v>28</v>
      </c>
      <c r="Z13" s="23" t="s">
        <v>27</v>
      </c>
      <c r="AA13" s="24" t="s">
        <v>28</v>
      </c>
      <c r="AB13" s="23" t="s">
        <v>27</v>
      </c>
      <c r="AC13" s="24" t="s">
        <v>28</v>
      </c>
      <c r="AD13" s="23" t="s">
        <v>29</v>
      </c>
      <c r="AE13" s="24" t="s">
        <v>30</v>
      </c>
      <c r="AF13" s="99"/>
      <c r="AG13" s="92"/>
    </row>
    <row r="14" spans="1:33" ht="15.75" thickTop="1">
      <c r="A14" t="str">
        <f t="shared" si="0"/>
        <v/>
      </c>
      <c r="B14" t="str">
        <f t="shared" si="1"/>
        <v/>
      </c>
      <c r="C14" s="43">
        <v>1</v>
      </c>
      <c r="D14" s="44">
        <f>IF(H14&gt;=2005,$J$1,IF(AND(H14&lt;2005,H14&gt;=2003),$K$1,IF(AND(H14&lt;2003,H14&gt;=2001),$L$1,IF(AND(H14&lt;2001,H14&gt;=1999),$M$1,IF(AND(H14&lt;1999,H14&gt;=1997),$N$1,"")))))</f>
        <v>0</v>
      </c>
      <c r="E14" s="27" t="s">
        <v>48</v>
      </c>
      <c r="F14" s="27" t="s">
        <v>49</v>
      </c>
      <c r="G14" s="26">
        <v>150</v>
      </c>
      <c r="H14" s="26">
        <v>2007</v>
      </c>
      <c r="I14" s="28" t="s">
        <v>50</v>
      </c>
      <c r="J14" s="45">
        <v>50</v>
      </c>
      <c r="K14" s="46">
        <f>IF(J14&gt;0,J14*$K$3,"")</f>
        <v>185</v>
      </c>
      <c r="L14" s="45">
        <v>48</v>
      </c>
      <c r="M14" s="46">
        <f>IF(L14&gt;0,L14*$M$3,"")</f>
        <v>240</v>
      </c>
      <c r="N14" s="45">
        <v>52</v>
      </c>
      <c r="O14" s="46">
        <f>IF(N14&gt;0,N14*$O$3,"")</f>
        <v>208</v>
      </c>
      <c r="P14" s="45">
        <v>32</v>
      </c>
      <c r="Q14" s="46">
        <f>IF(P14&gt;0,P14*$Q$3,"")</f>
        <v>182.4</v>
      </c>
      <c r="R14" s="31"/>
      <c r="S14" s="32" t="str">
        <f>IF(R14&gt;0,R14*$S$3,"")</f>
        <v/>
      </c>
      <c r="T14" s="31"/>
      <c r="U14" s="32" t="str">
        <f>IF(T14&gt;0,T14*$U$3,"")</f>
        <v/>
      </c>
      <c r="V14" s="31"/>
      <c r="W14" s="32" t="str">
        <f>IF(V14&gt;0,V14*$W$3,"")</f>
        <v/>
      </c>
      <c r="X14" s="31"/>
      <c r="Y14" s="32" t="str">
        <f>IF(X14&gt;0,X14*$Y$3,"")</f>
        <v/>
      </c>
      <c r="Z14" s="31"/>
      <c r="AA14" s="32" t="str">
        <f>IF(Z14&gt;0,Z14*$AA$3,"")</f>
        <v/>
      </c>
      <c r="AB14" s="31"/>
      <c r="AC14" s="32" t="str">
        <f>IF(AB14&gt;0,AB14*$AC$3,"")</f>
        <v/>
      </c>
      <c r="AD14" s="31"/>
      <c r="AE14" s="32" t="str">
        <f>IF(AD14&gt;0,AD14*$AE$3,"")</f>
        <v/>
      </c>
      <c r="AF14" s="47">
        <f>K14+M14+O14+Q14</f>
        <v>815.4</v>
      </c>
      <c r="AG14" s="34">
        <v>1</v>
      </c>
    </row>
    <row r="15" spans="1:33">
      <c r="A15" t="str">
        <f t="shared" si="0"/>
        <v/>
      </c>
      <c r="B15" t="str">
        <f t="shared" si="1"/>
        <v/>
      </c>
      <c r="C15" s="25">
        <v>2</v>
      </c>
      <c r="D15" s="26">
        <f t="shared" si="2"/>
        <v>0</v>
      </c>
      <c r="E15" s="27" t="s">
        <v>51</v>
      </c>
      <c r="F15" s="27" t="s">
        <v>52</v>
      </c>
      <c r="G15" s="26">
        <v>150</v>
      </c>
      <c r="H15" s="26">
        <v>2006</v>
      </c>
      <c r="I15" s="28" t="s">
        <v>45</v>
      </c>
      <c r="J15" s="45">
        <v>50</v>
      </c>
      <c r="K15" s="46">
        <f>IF(J15&gt;0,J15*$K$3,"")</f>
        <v>185</v>
      </c>
      <c r="L15" s="45">
        <v>48</v>
      </c>
      <c r="M15" s="46">
        <f>IF(L15&gt;0,L15*$M$3,"")</f>
        <v>240</v>
      </c>
      <c r="N15" s="45">
        <v>52</v>
      </c>
      <c r="O15" s="46">
        <f>IF(N15&gt;0,N15*$O$3,"")</f>
        <v>208</v>
      </c>
      <c r="P15" s="45">
        <v>22</v>
      </c>
      <c r="Q15" s="46">
        <f>IF(P15&gt;0,P15*$Q$3,"")</f>
        <v>125.4</v>
      </c>
      <c r="R15" s="31"/>
      <c r="S15" s="32" t="str">
        <f>IF(R15&gt;0,R15*$S$3,"")</f>
        <v/>
      </c>
      <c r="T15" s="31"/>
      <c r="U15" s="32" t="str">
        <f>IF(T15&gt;0,T15*$U$3,"")</f>
        <v/>
      </c>
      <c r="V15" s="31"/>
      <c r="W15" s="32" t="str">
        <f>IF(V15&gt;0,V15*$W$3,"")</f>
        <v/>
      </c>
      <c r="X15" s="31"/>
      <c r="Y15" s="32" t="str">
        <f>IF(X15&gt;0,X15*$Y$3,"")</f>
        <v/>
      </c>
      <c r="Z15" s="31"/>
      <c r="AA15" s="32" t="str">
        <f>IF(Z15&gt;0,Z15*$AA$3,"")</f>
        <v/>
      </c>
      <c r="AB15" s="31"/>
      <c r="AC15" s="32" t="str">
        <f>IF(AB15&gt;0,AB15*$AC$3,"")</f>
        <v/>
      </c>
      <c r="AD15" s="31"/>
      <c r="AE15" s="32" t="str">
        <f>IF(AD15&gt;0,AD15*$AE$3,"")</f>
        <v/>
      </c>
      <c r="AF15" s="35">
        <f>K15+M15+O15+Q15</f>
        <v>758.4</v>
      </c>
      <c r="AG15" s="34">
        <v>2</v>
      </c>
    </row>
    <row r="16" spans="1:33">
      <c r="A16" t="str">
        <f t="shared" si="0"/>
        <v/>
      </c>
      <c r="B16" t="str">
        <f t="shared" si="1"/>
        <v/>
      </c>
      <c r="C16" s="25">
        <v>3</v>
      </c>
      <c r="D16" s="26">
        <f t="shared" si="2"/>
        <v>0</v>
      </c>
      <c r="E16" s="27" t="s">
        <v>53</v>
      </c>
      <c r="F16" s="27" t="s">
        <v>54</v>
      </c>
      <c r="G16" s="26">
        <v>150</v>
      </c>
      <c r="H16" s="26">
        <v>2006</v>
      </c>
      <c r="I16" s="28" t="s">
        <v>36</v>
      </c>
      <c r="J16" s="45">
        <v>50</v>
      </c>
      <c r="K16" s="46">
        <f>IF(J16&gt;0,J16*$K$3,"")</f>
        <v>185</v>
      </c>
      <c r="L16" s="45">
        <v>48</v>
      </c>
      <c r="M16" s="46">
        <f>IF(L16&gt;0,L16*$M$3,"")</f>
        <v>240</v>
      </c>
      <c r="N16" s="45">
        <v>52</v>
      </c>
      <c r="O16" s="46">
        <f>IF(N16&gt;0,N16*$O$3,"")</f>
        <v>208</v>
      </c>
      <c r="P16" s="45">
        <v>16</v>
      </c>
      <c r="Q16" s="46">
        <f>IF(P16&gt;0,P16*$Q$3,"")</f>
        <v>91.2</v>
      </c>
      <c r="R16" s="31"/>
      <c r="S16" s="32" t="str">
        <f>IF(R16&gt;0,R16*$S$3,"")</f>
        <v/>
      </c>
      <c r="T16" s="31"/>
      <c r="U16" s="32" t="str">
        <f>IF(T16&gt;0,T16*$U$3,"")</f>
        <v/>
      </c>
      <c r="V16" s="31"/>
      <c r="W16" s="32" t="str">
        <f>IF(V16&gt;0,V16*$W$3,"")</f>
        <v/>
      </c>
      <c r="X16" s="31"/>
      <c r="Y16" s="32" t="str">
        <f>IF(X16&gt;0,X16*$Y$3,"")</f>
        <v/>
      </c>
      <c r="Z16" s="31"/>
      <c r="AA16" s="32" t="str">
        <f>IF(Z16&gt;0,Z16*$AA$3,"")</f>
        <v/>
      </c>
      <c r="AB16" s="31"/>
      <c r="AC16" s="32" t="str">
        <f>IF(AB16&gt;0,AB16*$AC$3,"")</f>
        <v/>
      </c>
      <c r="AD16" s="31"/>
      <c r="AE16" s="32" t="str">
        <f>IF(AD16&gt;0,AD16*$AE$3,"")</f>
        <v/>
      </c>
      <c r="AF16" s="35">
        <f>K16+M16+O16+Q16</f>
        <v>724.2</v>
      </c>
      <c r="AG16" s="34">
        <v>3</v>
      </c>
    </row>
    <row r="17" spans="1:33">
      <c r="A17" t="str">
        <f t="shared" si="0"/>
        <v/>
      </c>
      <c r="B17" t="str">
        <f t="shared" si="1"/>
        <v/>
      </c>
      <c r="C17" s="25">
        <v>4</v>
      </c>
      <c r="D17" s="26">
        <f t="shared" si="2"/>
        <v>0</v>
      </c>
      <c r="E17" s="27" t="s">
        <v>51</v>
      </c>
      <c r="F17" s="27" t="s">
        <v>55</v>
      </c>
      <c r="G17" s="26">
        <v>150</v>
      </c>
      <c r="H17" s="26">
        <v>2008</v>
      </c>
      <c r="I17" s="28" t="s">
        <v>45</v>
      </c>
      <c r="J17" s="45">
        <v>44</v>
      </c>
      <c r="K17" s="46">
        <f>IF(J17&gt;0,J17*$K$3,"")</f>
        <v>162.80000000000001</v>
      </c>
      <c r="L17" s="45">
        <v>19</v>
      </c>
      <c r="M17" s="46">
        <f>IF(L17&gt;0,L17*$M$3,"")</f>
        <v>95</v>
      </c>
      <c r="N17" s="45">
        <v>35</v>
      </c>
      <c r="O17" s="46">
        <f>IF(N17&gt;0,N17*$O$3,"")</f>
        <v>140</v>
      </c>
      <c r="P17" s="45">
        <v>6</v>
      </c>
      <c r="Q17" s="46">
        <f>IF(P17&gt;0,P17*$Q$3,"")</f>
        <v>34.200000000000003</v>
      </c>
      <c r="R17" s="31"/>
      <c r="S17" s="32" t="str">
        <f>IF(R17&gt;0,R17*$S$3,"")</f>
        <v/>
      </c>
      <c r="T17" s="31"/>
      <c r="U17" s="32" t="str">
        <f>IF(T17&gt;0,T17*$U$3,"")</f>
        <v/>
      </c>
      <c r="V17" s="31"/>
      <c r="W17" s="32" t="str">
        <f>IF(V17&gt;0,V17*$W$3,"")</f>
        <v/>
      </c>
      <c r="X17" s="31"/>
      <c r="Y17" s="32" t="str">
        <f>IF(X17&gt;0,X17*$Y$3,"")</f>
        <v/>
      </c>
      <c r="Z17" s="31"/>
      <c r="AA17" s="32" t="str">
        <f>IF(Z17&gt;0,Z17*$AA$3,"")</f>
        <v/>
      </c>
      <c r="AB17" s="31"/>
      <c r="AC17" s="32" t="str">
        <f>IF(AB17&gt;0,AB17*$AC$3,"")</f>
        <v/>
      </c>
      <c r="AD17" s="31"/>
      <c r="AE17" s="32" t="str">
        <f>IF(AD17&gt;0,AD17*$AE$3,"")</f>
        <v/>
      </c>
      <c r="AF17" s="35">
        <f>K17+M17+O17+Q17</f>
        <v>432</v>
      </c>
      <c r="AG17" s="36">
        <v>4</v>
      </c>
    </row>
    <row r="18" spans="1:33" s="13" customFormat="1" ht="12.75" customHeight="1" thickBot="1">
      <c r="C18" s="37"/>
      <c r="D18" s="38"/>
      <c r="E18" s="39"/>
      <c r="F18" s="39"/>
      <c r="G18" s="38"/>
      <c r="H18" s="38"/>
      <c r="I18" s="39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s="7" customFormat="1" ht="15" customHeight="1" thickTop="1" thickBot="1">
      <c r="C19" s="41" t="s">
        <v>56</v>
      </c>
      <c r="D19" s="42"/>
      <c r="E19" s="48"/>
      <c r="F19" s="49"/>
      <c r="G19" s="42"/>
      <c r="H19" s="50" t="s">
        <v>57</v>
      </c>
      <c r="I19" s="51"/>
      <c r="J19" s="93" t="s">
        <v>2</v>
      </c>
      <c r="K19" s="94"/>
      <c r="L19" s="93" t="s">
        <v>3</v>
      </c>
      <c r="M19" s="94"/>
      <c r="N19" s="93" t="s">
        <v>4</v>
      </c>
      <c r="O19" s="94"/>
      <c r="P19" s="93" t="s">
        <v>5</v>
      </c>
      <c r="Q19" s="94"/>
      <c r="R19" s="93" t="s">
        <v>6</v>
      </c>
      <c r="S19" s="94"/>
      <c r="T19" s="93" t="s">
        <v>7</v>
      </c>
      <c r="U19" s="94"/>
      <c r="V19" s="93" t="s">
        <v>8</v>
      </c>
      <c r="W19" s="94"/>
      <c r="X19" s="93" t="s">
        <v>9</v>
      </c>
      <c r="Y19" s="94"/>
      <c r="Z19" s="93" t="s">
        <v>10</v>
      </c>
      <c r="AA19" s="94"/>
      <c r="AB19" s="93" t="s">
        <v>11</v>
      </c>
      <c r="AC19" s="94"/>
      <c r="AD19" s="93" t="s">
        <v>47</v>
      </c>
      <c r="AE19" s="94"/>
      <c r="AF19" s="97" t="s">
        <v>13</v>
      </c>
      <c r="AG19" s="90" t="s">
        <v>14</v>
      </c>
    </row>
    <row r="20" spans="1:33" s="17" customFormat="1" ht="20.25" customHeight="1" thickTop="1" thickBot="1">
      <c r="A20" s="17" t="s">
        <v>18</v>
      </c>
      <c r="B20" s="17" t="s">
        <v>19</v>
      </c>
      <c r="C20" s="18" t="s">
        <v>20</v>
      </c>
      <c r="D20" s="19" t="s">
        <v>21</v>
      </c>
      <c r="E20" s="20" t="s">
        <v>22</v>
      </c>
      <c r="F20" s="20" t="s">
        <v>23</v>
      </c>
      <c r="G20" s="21" t="s">
        <v>24</v>
      </c>
      <c r="H20" s="21" t="s">
        <v>25</v>
      </c>
      <c r="I20" s="22" t="s">
        <v>26</v>
      </c>
      <c r="J20" s="23" t="s">
        <v>27</v>
      </c>
      <c r="K20" s="24" t="s">
        <v>28</v>
      </c>
      <c r="L20" s="23" t="s">
        <v>27</v>
      </c>
      <c r="M20" s="24" t="s">
        <v>28</v>
      </c>
      <c r="N20" s="23" t="s">
        <v>27</v>
      </c>
      <c r="O20" s="24" t="s">
        <v>28</v>
      </c>
      <c r="P20" s="23" t="s">
        <v>27</v>
      </c>
      <c r="Q20" s="24" t="s">
        <v>28</v>
      </c>
      <c r="R20" s="23" t="s">
        <v>27</v>
      </c>
      <c r="S20" s="24" t="s">
        <v>28</v>
      </c>
      <c r="T20" s="23" t="s">
        <v>27</v>
      </c>
      <c r="U20" s="24" t="s">
        <v>28</v>
      </c>
      <c r="V20" s="23" t="s">
        <v>27</v>
      </c>
      <c r="W20" s="24" t="s">
        <v>28</v>
      </c>
      <c r="X20" s="23" t="s">
        <v>27</v>
      </c>
      <c r="Y20" s="24" t="s">
        <v>28</v>
      </c>
      <c r="Z20" s="23" t="s">
        <v>27</v>
      </c>
      <c r="AA20" s="24" t="s">
        <v>28</v>
      </c>
      <c r="AB20" s="23" t="s">
        <v>27</v>
      </c>
      <c r="AC20" s="24" t="s">
        <v>28</v>
      </c>
      <c r="AD20" s="23" t="s">
        <v>29</v>
      </c>
      <c r="AE20" s="24" t="s">
        <v>30</v>
      </c>
      <c r="AF20" s="99"/>
      <c r="AG20" s="92"/>
    </row>
    <row r="21" spans="1:33" ht="15.75" thickTop="1">
      <c r="A21" t="str">
        <f t="shared" ref="A21:A32" si="15">IF(AND(D21="l.",G21="H"),"6",IF(AND(D21="ll.",G21="H"),"7",IF(AND(D21="lll.",G21="H"),"8",IF(AND(D21="lV.",G21="H"),"9",IF(AND(D21="V.",G21="H"),"10","")))))</f>
        <v/>
      </c>
      <c r="B21" t="str">
        <f t="shared" ref="B21:B32" si="16">IF(AND(D21="l.",G21="D"),"1",IF(AND(D21="ll.",G21="D"),"2",IF(AND(D21="lll.",G21="D"),"3",IF(AND(D21="lV.",G21="D"),"4",IF(AND(D21="V.",G21="D"),"5","")))))</f>
        <v/>
      </c>
      <c r="C21" s="43">
        <v>1</v>
      </c>
      <c r="D21" s="44">
        <f t="shared" ref="D21:D32" si="17">IF(H21&gt;=2005,$J$1,IF(AND(H21&lt;2005,H21&gt;=2003),$K$1,IF(AND(H21&lt;2003,H21&gt;=2001),$L$1,IF(AND(H21&lt;2001,H21&gt;=1999),$M$1,IF(AND(H21&lt;1999,H21&gt;=1997),$N$1,"")))))</f>
        <v>0</v>
      </c>
      <c r="E21" s="52" t="s">
        <v>58</v>
      </c>
      <c r="F21" s="52" t="s">
        <v>59</v>
      </c>
      <c r="G21" s="44">
        <v>150</v>
      </c>
      <c r="H21" s="44">
        <v>2005</v>
      </c>
      <c r="I21" s="53" t="s">
        <v>50</v>
      </c>
      <c r="J21" s="54">
        <v>50</v>
      </c>
      <c r="K21" s="55">
        <f t="shared" ref="K21:K32" si="18">IF(J21&gt;0,J21*$K$3,"")</f>
        <v>185</v>
      </c>
      <c r="L21" s="54">
        <v>48</v>
      </c>
      <c r="M21" s="55">
        <f t="shared" ref="M21:M32" si="19">IF(L21&gt;0,L21*$M$3,"")</f>
        <v>240</v>
      </c>
      <c r="N21" s="54">
        <v>52</v>
      </c>
      <c r="O21" s="55">
        <f t="shared" ref="O21:O32" si="20">IF(N21&gt;0,N21*$O$3,"")</f>
        <v>208</v>
      </c>
      <c r="P21" s="54">
        <v>40</v>
      </c>
      <c r="Q21" s="55">
        <f t="shared" ref="Q21:Q32" si="21">IF(P21&gt;0,P21*$Q$3,"")</f>
        <v>228</v>
      </c>
      <c r="R21" s="54">
        <v>44</v>
      </c>
      <c r="S21" s="55">
        <f t="shared" ref="S21:S32" si="22">IF(R21&gt;0,R21*$S$3,"")</f>
        <v>264</v>
      </c>
      <c r="T21" s="54">
        <v>43</v>
      </c>
      <c r="U21" s="55">
        <f t="shared" ref="U21:U32" si="23">IF(T21&gt;0,T21*$U$3,"")</f>
        <v>288.10000000000002</v>
      </c>
      <c r="V21" s="56"/>
      <c r="W21" s="57" t="str">
        <f t="shared" ref="W21:W32" si="24">IF(V21&gt;0,V21*$W$3,"")</f>
        <v/>
      </c>
      <c r="X21" s="56"/>
      <c r="Y21" s="57" t="str">
        <f t="shared" ref="Y21:Y32" si="25">IF(X21&gt;0,X21*$Y$3,"")</f>
        <v/>
      </c>
      <c r="Z21" s="56"/>
      <c r="AA21" s="57" t="str">
        <f t="shared" ref="AA21:AA32" si="26">IF(Z21&gt;0,Z21*$AA$3,"")</f>
        <v/>
      </c>
      <c r="AB21" s="56"/>
      <c r="AC21" s="57" t="str">
        <f t="shared" ref="AC21:AC32" si="27">IF(AB21&gt;0,AB21*$AC$3,"")</f>
        <v/>
      </c>
      <c r="AD21" s="56"/>
      <c r="AE21" s="57" t="str">
        <f t="shared" ref="AE21:AE32" si="28">IF(AD21&gt;0,AD21*$AE$3,"")</f>
        <v/>
      </c>
      <c r="AF21" s="47">
        <f t="shared" ref="AF21:AF32" si="29">K21+M21+O21+Q21+S21+U21</f>
        <v>1413.1</v>
      </c>
      <c r="AG21" s="58">
        <v>1</v>
      </c>
    </row>
    <row r="22" spans="1:33">
      <c r="A22" t="str">
        <f t="shared" si="15"/>
        <v/>
      </c>
      <c r="B22" t="str">
        <f t="shared" si="16"/>
        <v/>
      </c>
      <c r="C22" s="25">
        <v>2</v>
      </c>
      <c r="D22" s="26">
        <f t="shared" si="17"/>
        <v>0</v>
      </c>
      <c r="E22" s="27" t="s">
        <v>31</v>
      </c>
      <c r="F22" s="27" t="s">
        <v>60</v>
      </c>
      <c r="G22" s="26">
        <v>150</v>
      </c>
      <c r="H22" s="26">
        <v>2004</v>
      </c>
      <c r="I22" s="59" t="s">
        <v>61</v>
      </c>
      <c r="J22" s="45">
        <v>50</v>
      </c>
      <c r="K22" s="46">
        <f t="shared" si="18"/>
        <v>185</v>
      </c>
      <c r="L22" s="45">
        <v>48</v>
      </c>
      <c r="M22" s="46">
        <f t="shared" si="19"/>
        <v>240</v>
      </c>
      <c r="N22" s="45">
        <v>52</v>
      </c>
      <c r="O22" s="46">
        <f t="shared" si="20"/>
        <v>208</v>
      </c>
      <c r="P22" s="45">
        <v>34</v>
      </c>
      <c r="Q22" s="46">
        <f t="shared" si="21"/>
        <v>193.8</v>
      </c>
      <c r="R22" s="45">
        <v>44</v>
      </c>
      <c r="S22" s="46">
        <f t="shared" si="22"/>
        <v>264</v>
      </c>
      <c r="T22" s="45">
        <v>48</v>
      </c>
      <c r="U22" s="46">
        <f t="shared" si="23"/>
        <v>321.60000000000002</v>
      </c>
      <c r="V22" s="31"/>
      <c r="W22" s="32" t="str">
        <f t="shared" si="24"/>
        <v/>
      </c>
      <c r="X22" s="31"/>
      <c r="Y22" s="32" t="str">
        <f t="shared" si="25"/>
        <v/>
      </c>
      <c r="Z22" s="31"/>
      <c r="AA22" s="32" t="str">
        <f t="shared" si="26"/>
        <v/>
      </c>
      <c r="AB22" s="31"/>
      <c r="AC22" s="32" t="str">
        <f t="shared" si="27"/>
        <v/>
      </c>
      <c r="AD22" s="31"/>
      <c r="AE22" s="32" t="str">
        <f t="shared" si="28"/>
        <v/>
      </c>
      <c r="AF22" s="35">
        <f t="shared" si="29"/>
        <v>1412.4</v>
      </c>
      <c r="AG22" s="34">
        <v>2</v>
      </c>
    </row>
    <row r="23" spans="1:33">
      <c r="A23" t="str">
        <f t="shared" si="15"/>
        <v/>
      </c>
      <c r="B23" t="str">
        <f t="shared" si="16"/>
        <v/>
      </c>
      <c r="C23" s="25">
        <v>3</v>
      </c>
      <c r="D23" s="26">
        <f t="shared" si="17"/>
        <v>0</v>
      </c>
      <c r="E23" s="27" t="s">
        <v>62</v>
      </c>
      <c r="F23" s="27" t="s">
        <v>63</v>
      </c>
      <c r="G23" s="26">
        <v>150</v>
      </c>
      <c r="H23" s="26">
        <v>2004</v>
      </c>
      <c r="I23" s="28" t="s">
        <v>64</v>
      </c>
      <c r="J23" s="45">
        <v>50</v>
      </c>
      <c r="K23" s="46">
        <f t="shared" si="18"/>
        <v>185</v>
      </c>
      <c r="L23" s="45">
        <v>48</v>
      </c>
      <c r="M23" s="46">
        <f t="shared" si="19"/>
        <v>240</v>
      </c>
      <c r="N23" s="45">
        <v>52</v>
      </c>
      <c r="O23" s="46">
        <f t="shared" si="20"/>
        <v>208</v>
      </c>
      <c r="P23" s="45">
        <v>40</v>
      </c>
      <c r="Q23" s="46">
        <f t="shared" si="21"/>
        <v>228</v>
      </c>
      <c r="R23" s="45">
        <v>44</v>
      </c>
      <c r="S23" s="46">
        <f t="shared" si="22"/>
        <v>264</v>
      </c>
      <c r="T23" s="45">
        <v>38</v>
      </c>
      <c r="U23" s="46">
        <f t="shared" si="23"/>
        <v>254.6</v>
      </c>
      <c r="V23" s="31"/>
      <c r="W23" s="32" t="str">
        <f t="shared" si="24"/>
        <v/>
      </c>
      <c r="X23" s="31"/>
      <c r="Y23" s="32" t="str">
        <f t="shared" si="25"/>
        <v/>
      </c>
      <c r="Z23" s="31"/>
      <c r="AA23" s="32" t="str">
        <f t="shared" si="26"/>
        <v/>
      </c>
      <c r="AB23" s="31"/>
      <c r="AC23" s="32" t="str">
        <f t="shared" si="27"/>
        <v/>
      </c>
      <c r="AD23" s="31"/>
      <c r="AE23" s="32" t="str">
        <f t="shared" si="28"/>
        <v/>
      </c>
      <c r="AF23" s="35">
        <f t="shared" si="29"/>
        <v>1379.6</v>
      </c>
      <c r="AG23" s="34">
        <v>3</v>
      </c>
    </row>
    <row r="24" spans="1:33">
      <c r="A24" t="str">
        <f t="shared" si="15"/>
        <v/>
      </c>
      <c r="B24" t="str">
        <f t="shared" si="16"/>
        <v/>
      </c>
      <c r="C24" s="25">
        <v>4</v>
      </c>
      <c r="D24" s="26">
        <f t="shared" si="17"/>
        <v>0</v>
      </c>
      <c r="E24" s="27" t="s">
        <v>65</v>
      </c>
      <c r="F24" s="27" t="s">
        <v>66</v>
      </c>
      <c r="G24" s="26">
        <v>150</v>
      </c>
      <c r="H24" s="26">
        <v>2004</v>
      </c>
      <c r="I24" s="28" t="s">
        <v>64</v>
      </c>
      <c r="J24" s="45">
        <v>50</v>
      </c>
      <c r="K24" s="46">
        <f t="shared" si="18"/>
        <v>185</v>
      </c>
      <c r="L24" s="45">
        <v>48</v>
      </c>
      <c r="M24" s="46">
        <f t="shared" si="19"/>
        <v>240</v>
      </c>
      <c r="N24" s="45">
        <v>52</v>
      </c>
      <c r="O24" s="46">
        <f t="shared" si="20"/>
        <v>208</v>
      </c>
      <c r="P24" s="45">
        <v>20</v>
      </c>
      <c r="Q24" s="46">
        <f t="shared" si="21"/>
        <v>114</v>
      </c>
      <c r="R24" s="45">
        <v>44</v>
      </c>
      <c r="S24" s="46">
        <f t="shared" si="22"/>
        <v>264</v>
      </c>
      <c r="T24" s="45">
        <v>27</v>
      </c>
      <c r="U24" s="46">
        <f t="shared" si="23"/>
        <v>180.9</v>
      </c>
      <c r="V24" s="31"/>
      <c r="W24" s="32" t="str">
        <f t="shared" si="24"/>
        <v/>
      </c>
      <c r="X24" s="31"/>
      <c r="Y24" s="32" t="str">
        <f t="shared" si="25"/>
        <v/>
      </c>
      <c r="Z24" s="31"/>
      <c r="AA24" s="32" t="str">
        <f t="shared" si="26"/>
        <v/>
      </c>
      <c r="AB24" s="31"/>
      <c r="AC24" s="32" t="str">
        <f t="shared" si="27"/>
        <v/>
      </c>
      <c r="AD24" s="31"/>
      <c r="AE24" s="32" t="str">
        <f t="shared" si="28"/>
        <v/>
      </c>
      <c r="AF24" s="35">
        <f t="shared" si="29"/>
        <v>1191.9000000000001</v>
      </c>
      <c r="AG24" s="36">
        <v>4</v>
      </c>
    </row>
    <row r="25" spans="1:33">
      <c r="A25" t="str">
        <f t="shared" si="15"/>
        <v/>
      </c>
      <c r="B25" t="str">
        <f t="shared" si="16"/>
        <v/>
      </c>
      <c r="C25" s="25">
        <v>5</v>
      </c>
      <c r="D25" s="26">
        <f t="shared" si="17"/>
        <v>0</v>
      </c>
      <c r="E25" s="27" t="s">
        <v>67</v>
      </c>
      <c r="F25" s="27" t="s">
        <v>68</v>
      </c>
      <c r="G25" s="26">
        <v>150</v>
      </c>
      <c r="H25" s="26">
        <v>2004</v>
      </c>
      <c r="I25" s="28" t="s">
        <v>69</v>
      </c>
      <c r="J25" s="45">
        <v>50</v>
      </c>
      <c r="K25" s="46">
        <f t="shared" si="18"/>
        <v>185</v>
      </c>
      <c r="L25" s="45">
        <v>48</v>
      </c>
      <c r="M25" s="46">
        <f t="shared" si="19"/>
        <v>240</v>
      </c>
      <c r="N25" s="45">
        <v>52</v>
      </c>
      <c r="O25" s="46">
        <f t="shared" si="20"/>
        <v>208</v>
      </c>
      <c r="P25" s="45">
        <v>22</v>
      </c>
      <c r="Q25" s="46">
        <f t="shared" si="21"/>
        <v>125.4</v>
      </c>
      <c r="R25" s="45">
        <v>44</v>
      </c>
      <c r="S25" s="46">
        <f t="shared" si="22"/>
        <v>264</v>
      </c>
      <c r="T25" s="45">
        <v>25</v>
      </c>
      <c r="U25" s="46">
        <f t="shared" si="23"/>
        <v>167.5</v>
      </c>
      <c r="V25" s="31"/>
      <c r="W25" s="32" t="str">
        <f t="shared" si="24"/>
        <v/>
      </c>
      <c r="X25" s="31"/>
      <c r="Y25" s="32" t="str">
        <f t="shared" si="25"/>
        <v/>
      </c>
      <c r="Z25" s="31"/>
      <c r="AA25" s="32" t="str">
        <f t="shared" si="26"/>
        <v/>
      </c>
      <c r="AB25" s="31"/>
      <c r="AC25" s="32" t="str">
        <f t="shared" si="27"/>
        <v/>
      </c>
      <c r="AD25" s="31"/>
      <c r="AE25" s="32" t="str">
        <f t="shared" si="28"/>
        <v/>
      </c>
      <c r="AF25" s="35">
        <f t="shared" si="29"/>
        <v>1189.9000000000001</v>
      </c>
      <c r="AG25" s="36">
        <v>5</v>
      </c>
    </row>
    <row r="26" spans="1:33">
      <c r="A26" t="str">
        <f t="shared" si="15"/>
        <v/>
      </c>
      <c r="B26" t="str">
        <f t="shared" si="16"/>
        <v/>
      </c>
      <c r="C26" s="25">
        <v>6</v>
      </c>
      <c r="D26" s="26">
        <f t="shared" si="17"/>
        <v>0</v>
      </c>
      <c r="E26" s="27" t="s">
        <v>70</v>
      </c>
      <c r="F26" s="27" t="s">
        <v>71</v>
      </c>
      <c r="G26" s="26">
        <v>150</v>
      </c>
      <c r="H26" s="26">
        <v>2004</v>
      </c>
      <c r="I26" s="28" t="s">
        <v>69</v>
      </c>
      <c r="J26" s="45">
        <v>50</v>
      </c>
      <c r="K26" s="46">
        <f t="shared" si="18"/>
        <v>185</v>
      </c>
      <c r="L26" s="45">
        <v>48</v>
      </c>
      <c r="M26" s="46">
        <f t="shared" si="19"/>
        <v>240</v>
      </c>
      <c r="N26" s="45">
        <v>52</v>
      </c>
      <c r="O26" s="46">
        <f t="shared" si="20"/>
        <v>208</v>
      </c>
      <c r="P26" s="45">
        <v>22</v>
      </c>
      <c r="Q26" s="46">
        <f t="shared" si="21"/>
        <v>125.4</v>
      </c>
      <c r="R26" s="45">
        <v>43</v>
      </c>
      <c r="S26" s="46">
        <f t="shared" si="22"/>
        <v>258</v>
      </c>
      <c r="T26" s="45">
        <v>15</v>
      </c>
      <c r="U26" s="46">
        <f t="shared" si="23"/>
        <v>100.5</v>
      </c>
      <c r="V26" s="31"/>
      <c r="W26" s="32" t="str">
        <f t="shared" si="24"/>
        <v/>
      </c>
      <c r="X26" s="31"/>
      <c r="Y26" s="32" t="str">
        <f t="shared" si="25"/>
        <v/>
      </c>
      <c r="Z26" s="31"/>
      <c r="AA26" s="32" t="str">
        <f t="shared" si="26"/>
        <v/>
      </c>
      <c r="AB26" s="31"/>
      <c r="AC26" s="32" t="str">
        <f t="shared" si="27"/>
        <v/>
      </c>
      <c r="AD26" s="31"/>
      <c r="AE26" s="32" t="str">
        <f t="shared" si="28"/>
        <v/>
      </c>
      <c r="AF26" s="60">
        <f t="shared" si="29"/>
        <v>1116.9000000000001</v>
      </c>
      <c r="AG26" s="36">
        <v>6</v>
      </c>
    </row>
    <row r="27" spans="1:33">
      <c r="A27" t="str">
        <f t="shared" si="15"/>
        <v/>
      </c>
      <c r="B27" t="str">
        <f t="shared" si="16"/>
        <v/>
      </c>
      <c r="C27" s="25">
        <v>7</v>
      </c>
      <c r="D27" s="26">
        <f t="shared" si="17"/>
        <v>0</v>
      </c>
      <c r="E27" s="27" t="s">
        <v>72</v>
      </c>
      <c r="F27" s="27" t="s">
        <v>73</v>
      </c>
      <c r="G27" s="26">
        <v>150</v>
      </c>
      <c r="H27" s="26">
        <v>2005</v>
      </c>
      <c r="I27" s="28" t="s">
        <v>74</v>
      </c>
      <c r="J27" s="45">
        <v>50</v>
      </c>
      <c r="K27" s="46">
        <f t="shared" si="18"/>
        <v>185</v>
      </c>
      <c r="L27" s="45">
        <v>48</v>
      </c>
      <c r="M27" s="46">
        <f t="shared" si="19"/>
        <v>240</v>
      </c>
      <c r="N27" s="45">
        <v>52</v>
      </c>
      <c r="O27" s="46">
        <f t="shared" si="20"/>
        <v>208</v>
      </c>
      <c r="P27" s="45">
        <v>23</v>
      </c>
      <c r="Q27" s="46">
        <f t="shared" si="21"/>
        <v>131.1</v>
      </c>
      <c r="R27" s="45">
        <v>42</v>
      </c>
      <c r="S27" s="46">
        <f t="shared" si="22"/>
        <v>252</v>
      </c>
      <c r="T27" s="45">
        <v>15</v>
      </c>
      <c r="U27" s="46">
        <f t="shared" si="23"/>
        <v>100.5</v>
      </c>
      <c r="V27" s="31"/>
      <c r="W27" s="32" t="str">
        <f t="shared" si="24"/>
        <v/>
      </c>
      <c r="X27" s="31"/>
      <c r="Y27" s="32" t="str">
        <f t="shared" si="25"/>
        <v/>
      </c>
      <c r="Z27" s="31"/>
      <c r="AA27" s="32" t="str">
        <f t="shared" si="26"/>
        <v/>
      </c>
      <c r="AB27" s="31"/>
      <c r="AC27" s="32" t="str">
        <f t="shared" si="27"/>
        <v/>
      </c>
      <c r="AD27" s="31"/>
      <c r="AE27" s="32" t="str">
        <f t="shared" si="28"/>
        <v/>
      </c>
      <c r="AF27" s="60">
        <f t="shared" si="29"/>
        <v>1116.5999999999999</v>
      </c>
      <c r="AG27" s="36">
        <v>7</v>
      </c>
    </row>
    <row r="28" spans="1:33">
      <c r="A28" t="str">
        <f t="shared" si="15"/>
        <v/>
      </c>
      <c r="B28" t="str">
        <f t="shared" si="16"/>
        <v/>
      </c>
      <c r="C28" s="25">
        <v>8</v>
      </c>
      <c r="D28" s="26">
        <f t="shared" si="17"/>
        <v>0</v>
      </c>
      <c r="E28" s="27" t="s">
        <v>75</v>
      </c>
      <c r="F28" s="61" t="s">
        <v>76</v>
      </c>
      <c r="G28" s="26">
        <v>150</v>
      </c>
      <c r="H28" s="26">
        <v>2004</v>
      </c>
      <c r="I28" s="28" t="s">
        <v>69</v>
      </c>
      <c r="J28" s="45">
        <v>49</v>
      </c>
      <c r="K28" s="46">
        <f t="shared" si="18"/>
        <v>181.3</v>
      </c>
      <c r="L28" s="45">
        <v>48</v>
      </c>
      <c r="M28" s="46">
        <f t="shared" si="19"/>
        <v>240</v>
      </c>
      <c r="N28" s="45">
        <v>52</v>
      </c>
      <c r="O28" s="46">
        <f t="shared" si="20"/>
        <v>208</v>
      </c>
      <c r="P28" s="45">
        <v>20</v>
      </c>
      <c r="Q28" s="46">
        <f t="shared" si="21"/>
        <v>114</v>
      </c>
      <c r="R28" s="45">
        <v>32</v>
      </c>
      <c r="S28" s="46">
        <f t="shared" si="22"/>
        <v>192</v>
      </c>
      <c r="T28" s="45">
        <v>26</v>
      </c>
      <c r="U28" s="46">
        <f t="shared" si="23"/>
        <v>174.20000000000002</v>
      </c>
      <c r="V28" s="31"/>
      <c r="W28" s="32" t="str">
        <f t="shared" si="24"/>
        <v/>
      </c>
      <c r="X28" s="31"/>
      <c r="Y28" s="32" t="str">
        <f t="shared" si="25"/>
        <v/>
      </c>
      <c r="Z28" s="31"/>
      <c r="AA28" s="32" t="str">
        <f t="shared" si="26"/>
        <v/>
      </c>
      <c r="AB28" s="31"/>
      <c r="AC28" s="32" t="str">
        <f t="shared" si="27"/>
        <v/>
      </c>
      <c r="AD28" s="31"/>
      <c r="AE28" s="32" t="str">
        <f t="shared" si="28"/>
        <v/>
      </c>
      <c r="AF28" s="35">
        <f t="shared" si="29"/>
        <v>1109.5</v>
      </c>
      <c r="AG28" s="36">
        <v>8</v>
      </c>
    </row>
    <row r="29" spans="1:33">
      <c r="A29" t="str">
        <f t="shared" si="15"/>
        <v/>
      </c>
      <c r="B29" t="str">
        <f t="shared" si="16"/>
        <v/>
      </c>
      <c r="C29" s="25">
        <v>9</v>
      </c>
      <c r="D29" s="26">
        <f t="shared" si="17"/>
        <v>0</v>
      </c>
      <c r="E29" s="27" t="s">
        <v>77</v>
      </c>
      <c r="F29" s="27" t="s">
        <v>78</v>
      </c>
      <c r="G29" s="26">
        <v>150</v>
      </c>
      <c r="H29" s="26">
        <v>2005</v>
      </c>
      <c r="I29" s="28" t="s">
        <v>79</v>
      </c>
      <c r="J29" s="45">
        <v>48</v>
      </c>
      <c r="K29" s="46">
        <f t="shared" si="18"/>
        <v>177.60000000000002</v>
      </c>
      <c r="L29" s="45">
        <v>48</v>
      </c>
      <c r="M29" s="46">
        <f t="shared" si="19"/>
        <v>240</v>
      </c>
      <c r="N29" s="45">
        <v>25</v>
      </c>
      <c r="O29" s="46">
        <f t="shared" si="20"/>
        <v>100</v>
      </c>
      <c r="P29" s="45">
        <v>20</v>
      </c>
      <c r="Q29" s="46">
        <f t="shared" si="21"/>
        <v>114</v>
      </c>
      <c r="R29" s="45">
        <v>43</v>
      </c>
      <c r="S29" s="46">
        <f t="shared" si="22"/>
        <v>258</v>
      </c>
      <c r="T29" s="45">
        <v>26</v>
      </c>
      <c r="U29" s="46">
        <f t="shared" si="23"/>
        <v>174.20000000000002</v>
      </c>
      <c r="V29" s="31"/>
      <c r="W29" s="32" t="str">
        <f t="shared" si="24"/>
        <v/>
      </c>
      <c r="X29" s="31"/>
      <c r="Y29" s="32" t="str">
        <f t="shared" si="25"/>
        <v/>
      </c>
      <c r="Z29" s="31"/>
      <c r="AA29" s="32" t="str">
        <f t="shared" si="26"/>
        <v/>
      </c>
      <c r="AB29" s="31"/>
      <c r="AC29" s="32" t="str">
        <f t="shared" si="27"/>
        <v/>
      </c>
      <c r="AD29" s="31"/>
      <c r="AE29" s="32" t="str">
        <f t="shared" si="28"/>
        <v/>
      </c>
      <c r="AF29" s="35">
        <f t="shared" si="29"/>
        <v>1063.8</v>
      </c>
      <c r="AG29" s="36">
        <v>9</v>
      </c>
    </row>
    <row r="30" spans="1:33">
      <c r="A30" t="str">
        <f t="shared" si="15"/>
        <v/>
      </c>
      <c r="B30" t="str">
        <f t="shared" si="16"/>
        <v/>
      </c>
      <c r="C30" s="25">
        <v>10</v>
      </c>
      <c r="D30" s="26">
        <f t="shared" si="17"/>
        <v>0</v>
      </c>
      <c r="E30" s="27" t="s">
        <v>80</v>
      </c>
      <c r="F30" s="27" t="s">
        <v>81</v>
      </c>
      <c r="G30" s="26">
        <v>150</v>
      </c>
      <c r="H30" s="26">
        <v>2004</v>
      </c>
      <c r="I30" s="28" t="s">
        <v>45</v>
      </c>
      <c r="J30" s="45">
        <v>40</v>
      </c>
      <c r="K30" s="46">
        <f t="shared" si="18"/>
        <v>148</v>
      </c>
      <c r="L30" s="45">
        <v>48</v>
      </c>
      <c r="M30" s="46">
        <f t="shared" si="19"/>
        <v>240</v>
      </c>
      <c r="N30" s="45">
        <v>52</v>
      </c>
      <c r="O30" s="46">
        <f t="shared" si="20"/>
        <v>208</v>
      </c>
      <c r="P30" s="45">
        <v>19</v>
      </c>
      <c r="Q30" s="46">
        <f t="shared" si="21"/>
        <v>108.3</v>
      </c>
      <c r="R30" s="45">
        <v>28</v>
      </c>
      <c r="S30" s="46">
        <f t="shared" si="22"/>
        <v>168</v>
      </c>
      <c r="T30" s="45">
        <v>20</v>
      </c>
      <c r="U30" s="46">
        <f t="shared" si="23"/>
        <v>134</v>
      </c>
      <c r="V30" s="31"/>
      <c r="W30" s="32" t="str">
        <f t="shared" si="24"/>
        <v/>
      </c>
      <c r="X30" s="31"/>
      <c r="Y30" s="32" t="str">
        <f t="shared" si="25"/>
        <v/>
      </c>
      <c r="Z30" s="31"/>
      <c r="AA30" s="32" t="str">
        <f t="shared" si="26"/>
        <v/>
      </c>
      <c r="AB30" s="31"/>
      <c r="AC30" s="32" t="str">
        <f t="shared" si="27"/>
        <v/>
      </c>
      <c r="AD30" s="31"/>
      <c r="AE30" s="32" t="str">
        <f t="shared" si="28"/>
        <v/>
      </c>
      <c r="AF30" s="35">
        <f t="shared" si="29"/>
        <v>1006.3</v>
      </c>
      <c r="AG30" s="36">
        <v>10</v>
      </c>
    </row>
    <row r="31" spans="1:33">
      <c r="A31" t="str">
        <f t="shared" si="15"/>
        <v/>
      </c>
      <c r="B31" t="str">
        <f t="shared" si="16"/>
        <v/>
      </c>
      <c r="C31" s="25">
        <v>11</v>
      </c>
      <c r="D31" s="26">
        <f t="shared" si="17"/>
        <v>0</v>
      </c>
      <c r="E31" s="27" t="s">
        <v>82</v>
      </c>
      <c r="F31" s="27" t="s">
        <v>83</v>
      </c>
      <c r="G31" s="26">
        <v>150</v>
      </c>
      <c r="H31" s="26">
        <v>2004</v>
      </c>
      <c r="I31" s="28" t="s">
        <v>84</v>
      </c>
      <c r="J31" s="45">
        <v>44</v>
      </c>
      <c r="K31" s="46">
        <f t="shared" si="18"/>
        <v>162.80000000000001</v>
      </c>
      <c r="L31" s="45">
        <v>46</v>
      </c>
      <c r="M31" s="46">
        <f t="shared" si="19"/>
        <v>230</v>
      </c>
      <c r="N31" s="45">
        <v>52</v>
      </c>
      <c r="O31" s="46">
        <f t="shared" si="20"/>
        <v>208</v>
      </c>
      <c r="P31" s="45">
        <v>20</v>
      </c>
      <c r="Q31" s="46">
        <f t="shared" si="21"/>
        <v>114</v>
      </c>
      <c r="R31" s="45">
        <v>22</v>
      </c>
      <c r="S31" s="46">
        <f t="shared" si="22"/>
        <v>132</v>
      </c>
      <c r="T31" s="45">
        <v>14</v>
      </c>
      <c r="U31" s="46">
        <f t="shared" si="23"/>
        <v>93.8</v>
      </c>
      <c r="V31" s="31"/>
      <c r="W31" s="32" t="str">
        <f t="shared" si="24"/>
        <v/>
      </c>
      <c r="X31" s="31"/>
      <c r="Y31" s="32" t="str">
        <f t="shared" si="25"/>
        <v/>
      </c>
      <c r="Z31" s="31"/>
      <c r="AA31" s="32" t="str">
        <f t="shared" si="26"/>
        <v/>
      </c>
      <c r="AB31" s="31"/>
      <c r="AC31" s="32" t="str">
        <f t="shared" si="27"/>
        <v/>
      </c>
      <c r="AD31" s="31"/>
      <c r="AE31" s="32" t="str">
        <f t="shared" si="28"/>
        <v/>
      </c>
      <c r="AF31" s="35">
        <f t="shared" si="29"/>
        <v>940.59999999999991</v>
      </c>
      <c r="AG31" s="36">
        <v>11</v>
      </c>
    </row>
    <row r="32" spans="1:33">
      <c r="A32" t="str">
        <f t="shared" si="15"/>
        <v/>
      </c>
      <c r="B32" t="str">
        <f t="shared" si="16"/>
        <v/>
      </c>
      <c r="C32" s="25">
        <v>12</v>
      </c>
      <c r="D32" s="26">
        <f t="shared" si="17"/>
        <v>0</v>
      </c>
      <c r="E32" s="27" t="s">
        <v>85</v>
      </c>
      <c r="F32" s="27" t="s">
        <v>86</v>
      </c>
      <c r="G32" s="26">
        <v>150</v>
      </c>
      <c r="H32" s="26">
        <v>2005</v>
      </c>
      <c r="I32" s="28" t="s">
        <v>69</v>
      </c>
      <c r="J32" s="45">
        <v>46</v>
      </c>
      <c r="K32" s="46">
        <f t="shared" si="18"/>
        <v>170.20000000000002</v>
      </c>
      <c r="L32" s="45">
        <v>28</v>
      </c>
      <c r="M32" s="46">
        <f t="shared" si="19"/>
        <v>140</v>
      </c>
      <c r="N32" s="45">
        <v>52</v>
      </c>
      <c r="O32" s="46">
        <f t="shared" si="20"/>
        <v>208</v>
      </c>
      <c r="P32" s="45">
        <v>10</v>
      </c>
      <c r="Q32" s="46">
        <f t="shared" si="21"/>
        <v>57</v>
      </c>
      <c r="R32" s="45">
        <v>19</v>
      </c>
      <c r="S32" s="46">
        <f t="shared" si="22"/>
        <v>114</v>
      </c>
      <c r="T32" s="45">
        <v>14</v>
      </c>
      <c r="U32" s="46">
        <f t="shared" si="23"/>
        <v>93.8</v>
      </c>
      <c r="V32" s="31"/>
      <c r="W32" s="32" t="str">
        <f t="shared" si="24"/>
        <v/>
      </c>
      <c r="X32" s="31"/>
      <c r="Y32" s="32" t="str">
        <f t="shared" si="25"/>
        <v/>
      </c>
      <c r="Z32" s="31"/>
      <c r="AA32" s="32" t="str">
        <f t="shared" si="26"/>
        <v/>
      </c>
      <c r="AB32" s="31"/>
      <c r="AC32" s="32" t="str">
        <f t="shared" si="27"/>
        <v/>
      </c>
      <c r="AD32" s="31"/>
      <c r="AE32" s="32" t="str">
        <f t="shared" si="28"/>
        <v/>
      </c>
      <c r="AF32" s="35">
        <f t="shared" si="29"/>
        <v>783</v>
      </c>
      <c r="AG32" s="36">
        <v>12</v>
      </c>
    </row>
    <row r="33" spans="1:33" s="13" customFormat="1" ht="12.75" customHeight="1" thickBot="1">
      <c r="C33" s="37"/>
      <c r="D33" s="38"/>
      <c r="E33" s="39"/>
      <c r="F33" s="39"/>
      <c r="G33" s="38"/>
      <c r="H33" s="38"/>
      <c r="I33" s="39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3" s="7" customFormat="1" ht="15" customHeight="1" thickTop="1" thickBot="1">
      <c r="C34" s="41" t="s">
        <v>87</v>
      </c>
      <c r="D34" s="42"/>
      <c r="E34" s="48"/>
      <c r="F34" s="49"/>
      <c r="G34" s="42"/>
      <c r="H34" s="50" t="str">
        <f>H19</f>
        <v>ročník 2005-2004</v>
      </c>
      <c r="I34" s="51"/>
      <c r="J34" s="93" t="s">
        <v>2</v>
      </c>
      <c r="K34" s="94"/>
      <c r="L34" s="93" t="s">
        <v>3</v>
      </c>
      <c r="M34" s="94"/>
      <c r="N34" s="93" t="s">
        <v>4</v>
      </c>
      <c r="O34" s="94"/>
      <c r="P34" s="93" t="s">
        <v>5</v>
      </c>
      <c r="Q34" s="94"/>
      <c r="R34" s="93" t="s">
        <v>6</v>
      </c>
      <c r="S34" s="94"/>
      <c r="T34" s="93" t="s">
        <v>7</v>
      </c>
      <c r="U34" s="94"/>
      <c r="V34" s="93" t="s">
        <v>8</v>
      </c>
      <c r="W34" s="94"/>
      <c r="X34" s="93" t="s">
        <v>9</v>
      </c>
      <c r="Y34" s="94"/>
      <c r="Z34" s="93" t="s">
        <v>10</v>
      </c>
      <c r="AA34" s="94"/>
      <c r="AB34" s="93" t="s">
        <v>11</v>
      </c>
      <c r="AC34" s="94"/>
      <c r="AD34" s="93" t="s">
        <v>47</v>
      </c>
      <c r="AE34" s="94"/>
      <c r="AF34" s="97" t="s">
        <v>13</v>
      </c>
      <c r="AG34" s="90" t="s">
        <v>14</v>
      </c>
    </row>
    <row r="35" spans="1:33" s="17" customFormat="1" ht="20.25" customHeight="1" thickTop="1" thickBot="1">
      <c r="A35" s="17" t="s">
        <v>18</v>
      </c>
      <c r="B35" s="17" t="s">
        <v>19</v>
      </c>
      <c r="C35" s="18" t="s">
        <v>20</v>
      </c>
      <c r="D35" s="19" t="s">
        <v>21</v>
      </c>
      <c r="E35" s="20" t="s">
        <v>22</v>
      </c>
      <c r="F35" s="20" t="s">
        <v>23</v>
      </c>
      <c r="G35" s="21" t="s">
        <v>24</v>
      </c>
      <c r="H35" s="21" t="s">
        <v>25</v>
      </c>
      <c r="I35" s="22" t="s">
        <v>26</v>
      </c>
      <c r="J35" s="23" t="s">
        <v>27</v>
      </c>
      <c r="K35" s="24" t="s">
        <v>28</v>
      </c>
      <c r="L35" s="23" t="s">
        <v>27</v>
      </c>
      <c r="M35" s="24" t="s">
        <v>28</v>
      </c>
      <c r="N35" s="23" t="s">
        <v>27</v>
      </c>
      <c r="O35" s="24" t="s">
        <v>28</v>
      </c>
      <c r="P35" s="23" t="s">
        <v>27</v>
      </c>
      <c r="Q35" s="24" t="s">
        <v>28</v>
      </c>
      <c r="R35" s="23" t="s">
        <v>27</v>
      </c>
      <c r="S35" s="24" t="s">
        <v>28</v>
      </c>
      <c r="T35" s="23" t="s">
        <v>27</v>
      </c>
      <c r="U35" s="24" t="s">
        <v>28</v>
      </c>
      <c r="V35" s="23" t="s">
        <v>27</v>
      </c>
      <c r="W35" s="24" t="s">
        <v>28</v>
      </c>
      <c r="X35" s="23" t="s">
        <v>27</v>
      </c>
      <c r="Y35" s="24" t="s">
        <v>28</v>
      </c>
      <c r="Z35" s="23" t="s">
        <v>27</v>
      </c>
      <c r="AA35" s="24" t="s">
        <v>28</v>
      </c>
      <c r="AB35" s="23" t="s">
        <v>27</v>
      </c>
      <c r="AC35" s="24" t="s">
        <v>28</v>
      </c>
      <c r="AD35" s="23" t="s">
        <v>29</v>
      </c>
      <c r="AE35" s="24" t="s">
        <v>30</v>
      </c>
      <c r="AF35" s="99"/>
      <c r="AG35" s="92"/>
    </row>
    <row r="36" spans="1:33" ht="15.75" thickTop="1">
      <c r="A36" s="62" t="str">
        <f t="shared" ref="A36:A50" si="30">IF(AND(D36="l.",G36="H"),"6",IF(AND(D36="ll.",G36="H"),"7",IF(AND(D36="lll.",G36="H"),"8",IF(AND(D36="lV.",G36="H"),"9",IF(AND(D36="V.",G36="H"),"10","")))))</f>
        <v/>
      </c>
      <c r="B36" s="62" t="str">
        <f t="shared" ref="B36:B50" si="31">IF(AND(D36="l.",G36="D"),"1",IF(AND(D36="ll.",G36="D"),"2",IF(AND(D36="lll.",G36="D"),"3",IF(AND(D36="lV.",G36="D"),"4",IF(AND(D36="V.",G36="D"),"5","")))))</f>
        <v/>
      </c>
      <c r="C36" s="43">
        <v>1</v>
      </c>
      <c r="D36" s="44">
        <f>IF(H36&gt;=2005,$J$1,IF(AND(H36&lt;2005,H36&gt;=2003),$K$1,IF(AND(H36&lt;2003,H36&gt;=2001),$L$1,IF(AND(H36&lt;2001,H36&gt;=1999),$M$1,IF(AND(H36&lt;1999,H36&gt;=1997),$N$1,"")))))</f>
        <v>0</v>
      </c>
      <c r="E36" s="63" t="s">
        <v>88</v>
      </c>
      <c r="F36" s="27" t="s">
        <v>89</v>
      </c>
      <c r="G36" s="26">
        <v>150</v>
      </c>
      <c r="H36" s="26">
        <v>2005</v>
      </c>
      <c r="I36" s="28" t="s">
        <v>90</v>
      </c>
      <c r="J36" s="45">
        <v>50</v>
      </c>
      <c r="K36" s="46">
        <f t="shared" ref="K36:K48" si="32">IF(J36&gt;0,J36*$K$3,"")</f>
        <v>185</v>
      </c>
      <c r="L36" s="45">
        <v>48</v>
      </c>
      <c r="M36" s="46">
        <f t="shared" ref="M36:M48" si="33">IF(L36&gt;0,L36*$M$3,"")</f>
        <v>240</v>
      </c>
      <c r="N36" s="45">
        <v>52</v>
      </c>
      <c r="O36" s="46">
        <f t="shared" ref="O36:O48" si="34">IF(N36&gt;0,N36*$O$3,"")</f>
        <v>208</v>
      </c>
      <c r="P36" s="45">
        <v>40</v>
      </c>
      <c r="Q36" s="46">
        <f t="shared" ref="Q36:Q48" si="35">IF(P36&gt;0,P36*$Q$3,"")</f>
        <v>228</v>
      </c>
      <c r="R36" s="45">
        <v>44</v>
      </c>
      <c r="S36" s="46">
        <f t="shared" ref="S36:S48" si="36">IF(R36&gt;0,R36*$S$3,"")</f>
        <v>264</v>
      </c>
      <c r="T36" s="45">
        <v>48</v>
      </c>
      <c r="U36" s="46">
        <f t="shared" ref="U36:U48" si="37">IF(T36&gt;0,T36*$U$3,"")</f>
        <v>321.60000000000002</v>
      </c>
      <c r="V36" s="31">
        <v>42</v>
      </c>
      <c r="W36" s="32">
        <f t="shared" ref="W36:W48" si="38">IF(V36&gt;0,V36*$W$3,"")</f>
        <v>310.8</v>
      </c>
      <c r="X36" s="31"/>
      <c r="Y36" s="32" t="str">
        <f t="shared" ref="Y36:Y48" si="39">IF(X36&gt;0,X36*$Y$3,"")</f>
        <v/>
      </c>
      <c r="Z36" s="31"/>
      <c r="AA36" s="32" t="str">
        <f t="shared" ref="AA36:AA48" si="40">IF(Z36&gt;0,Z36*$AA$3,"")</f>
        <v/>
      </c>
      <c r="AB36" s="31"/>
      <c r="AC36" s="32" t="str">
        <f t="shared" ref="AC36:AC48" si="41">IF(AB36&gt;0,AB36*$AC$3,"")</f>
        <v/>
      </c>
      <c r="AD36" s="31"/>
      <c r="AE36" s="32" t="str">
        <f t="shared" ref="AE36:AE48" si="42">IF(AD36&gt;0,AD36*$AE$3,"")</f>
        <v/>
      </c>
      <c r="AF36" s="64">
        <f t="shared" ref="AF36:AF48" si="43">K36+M36+O36+Q36+S36+U36</f>
        <v>1446.6</v>
      </c>
      <c r="AG36" s="34">
        <v>1</v>
      </c>
    </row>
    <row r="37" spans="1:33">
      <c r="A37" s="62" t="str">
        <f t="shared" si="30"/>
        <v/>
      </c>
      <c r="B37" s="62" t="str">
        <f t="shared" si="31"/>
        <v/>
      </c>
      <c r="C37" s="25">
        <v>2</v>
      </c>
      <c r="D37" s="26">
        <f t="shared" ref="D37:D50" si="44">IF(H37&gt;=2005,$J$1,IF(AND(H37&lt;2005,H37&gt;=2003),$K$1,IF(AND(H37&lt;2003,H37&gt;=2001),$L$1,IF(AND(H37&lt;2001,H37&gt;=1999),$M$1,IF(AND(H37&lt;1999,H37&gt;=1997),$N$1,"")))))</f>
        <v>0</v>
      </c>
      <c r="E37" t="s">
        <v>91</v>
      </c>
      <c r="F37" s="27" t="s">
        <v>92</v>
      </c>
      <c r="G37" s="26">
        <v>150</v>
      </c>
      <c r="H37" s="26">
        <v>2005</v>
      </c>
      <c r="I37" s="65" t="s">
        <v>93</v>
      </c>
      <c r="J37" s="45">
        <v>50</v>
      </c>
      <c r="K37" s="46">
        <f t="shared" si="32"/>
        <v>185</v>
      </c>
      <c r="L37" s="45">
        <v>48</v>
      </c>
      <c r="M37" s="46">
        <f t="shared" si="33"/>
        <v>240</v>
      </c>
      <c r="N37" s="45">
        <v>52</v>
      </c>
      <c r="O37" s="46">
        <f t="shared" si="34"/>
        <v>208</v>
      </c>
      <c r="P37" s="45">
        <v>40</v>
      </c>
      <c r="Q37" s="46">
        <f t="shared" si="35"/>
        <v>228</v>
      </c>
      <c r="R37" s="45">
        <v>44</v>
      </c>
      <c r="S37" s="46">
        <f t="shared" si="36"/>
        <v>264</v>
      </c>
      <c r="T37" s="45">
        <v>48</v>
      </c>
      <c r="U37" s="46">
        <f t="shared" si="37"/>
        <v>321.60000000000002</v>
      </c>
      <c r="V37" s="31">
        <v>15</v>
      </c>
      <c r="W37" s="32">
        <f t="shared" si="38"/>
        <v>111</v>
      </c>
      <c r="X37" s="31"/>
      <c r="Y37" s="32" t="str">
        <f t="shared" si="39"/>
        <v/>
      </c>
      <c r="Z37" s="31"/>
      <c r="AA37" s="32" t="str">
        <f t="shared" si="40"/>
        <v/>
      </c>
      <c r="AB37" s="31"/>
      <c r="AC37" s="32" t="str">
        <f t="shared" si="41"/>
        <v/>
      </c>
      <c r="AD37" s="31"/>
      <c r="AE37" s="32" t="str">
        <f t="shared" si="42"/>
        <v/>
      </c>
      <c r="AF37" s="33">
        <f t="shared" si="43"/>
        <v>1446.6</v>
      </c>
      <c r="AG37" s="34">
        <v>2</v>
      </c>
    </row>
    <row r="38" spans="1:33">
      <c r="A38" s="62" t="str">
        <f t="shared" si="30"/>
        <v/>
      </c>
      <c r="B38" s="62" t="str">
        <f t="shared" si="31"/>
        <v/>
      </c>
      <c r="C38" s="25">
        <v>3</v>
      </c>
      <c r="D38" s="26">
        <f t="shared" si="44"/>
        <v>0</v>
      </c>
      <c r="E38" s="66" t="s">
        <v>94</v>
      </c>
      <c r="F38" s="27" t="s">
        <v>95</v>
      </c>
      <c r="G38" s="26">
        <v>150</v>
      </c>
      <c r="H38" s="26">
        <v>2004</v>
      </c>
      <c r="I38" s="28" t="s">
        <v>96</v>
      </c>
      <c r="J38" s="45">
        <v>50</v>
      </c>
      <c r="K38" s="46">
        <f t="shared" si="32"/>
        <v>185</v>
      </c>
      <c r="L38" s="45">
        <v>48</v>
      </c>
      <c r="M38" s="46">
        <f t="shared" si="33"/>
        <v>240</v>
      </c>
      <c r="N38" s="45">
        <v>52</v>
      </c>
      <c r="O38" s="46">
        <f t="shared" si="34"/>
        <v>208</v>
      </c>
      <c r="P38" s="45">
        <v>40</v>
      </c>
      <c r="Q38" s="46">
        <f t="shared" si="35"/>
        <v>228</v>
      </c>
      <c r="R38" s="45">
        <v>44</v>
      </c>
      <c r="S38" s="46">
        <f t="shared" si="36"/>
        <v>264</v>
      </c>
      <c r="T38" s="45">
        <v>26</v>
      </c>
      <c r="U38" s="46">
        <f t="shared" si="37"/>
        <v>174.20000000000002</v>
      </c>
      <c r="V38" s="31">
        <v>17</v>
      </c>
      <c r="W38" s="32">
        <f t="shared" si="38"/>
        <v>125.80000000000001</v>
      </c>
      <c r="X38" s="31">
        <v>8.5</v>
      </c>
      <c r="Y38" s="32">
        <f t="shared" si="39"/>
        <v>68</v>
      </c>
      <c r="Z38" s="31"/>
      <c r="AA38" s="32" t="str">
        <f t="shared" si="40"/>
        <v/>
      </c>
      <c r="AB38" s="31"/>
      <c r="AC38" s="32" t="str">
        <f t="shared" si="41"/>
        <v/>
      </c>
      <c r="AD38" s="31"/>
      <c r="AE38" s="32" t="str">
        <f t="shared" si="42"/>
        <v/>
      </c>
      <c r="AF38" s="67">
        <f t="shared" si="43"/>
        <v>1299.2</v>
      </c>
      <c r="AG38" s="34">
        <v>3</v>
      </c>
    </row>
    <row r="39" spans="1:33">
      <c r="A39" s="62" t="str">
        <f t="shared" si="30"/>
        <v/>
      </c>
      <c r="B39" s="62" t="str">
        <f t="shared" si="31"/>
        <v/>
      </c>
      <c r="C39" s="25">
        <v>4</v>
      </c>
      <c r="D39" s="26">
        <f t="shared" si="44"/>
        <v>0</v>
      </c>
      <c r="E39" s="27" t="s">
        <v>97</v>
      </c>
      <c r="F39" s="27" t="s">
        <v>98</v>
      </c>
      <c r="G39" s="26">
        <v>150</v>
      </c>
      <c r="H39" s="26">
        <v>2005</v>
      </c>
      <c r="I39" s="28" t="s">
        <v>99</v>
      </c>
      <c r="J39" s="45">
        <v>50</v>
      </c>
      <c r="K39" s="46">
        <f t="shared" si="32"/>
        <v>185</v>
      </c>
      <c r="L39" s="45">
        <v>48</v>
      </c>
      <c r="M39" s="46">
        <f t="shared" si="33"/>
        <v>240</v>
      </c>
      <c r="N39" s="45">
        <v>52</v>
      </c>
      <c r="O39" s="46">
        <f t="shared" si="34"/>
        <v>208</v>
      </c>
      <c r="P39" s="45">
        <v>40</v>
      </c>
      <c r="Q39" s="46">
        <f t="shared" si="35"/>
        <v>228</v>
      </c>
      <c r="R39" s="45">
        <v>44</v>
      </c>
      <c r="S39" s="46">
        <f t="shared" si="36"/>
        <v>264</v>
      </c>
      <c r="T39" s="45">
        <v>26</v>
      </c>
      <c r="U39" s="46">
        <f t="shared" si="37"/>
        <v>174.20000000000002</v>
      </c>
      <c r="V39" s="31">
        <v>17</v>
      </c>
      <c r="W39" s="32">
        <f t="shared" si="38"/>
        <v>125.80000000000001</v>
      </c>
      <c r="X39" s="31">
        <v>8</v>
      </c>
      <c r="Y39" s="32">
        <f t="shared" si="39"/>
        <v>64</v>
      </c>
      <c r="Z39" s="31"/>
      <c r="AA39" s="32" t="str">
        <f t="shared" si="40"/>
        <v/>
      </c>
      <c r="AB39" s="31"/>
      <c r="AC39" s="32" t="str">
        <f t="shared" si="41"/>
        <v/>
      </c>
      <c r="AD39" s="31"/>
      <c r="AE39" s="32" t="str">
        <f t="shared" si="42"/>
        <v/>
      </c>
      <c r="AF39" s="67">
        <f t="shared" si="43"/>
        <v>1299.2</v>
      </c>
      <c r="AG39" s="68">
        <v>4</v>
      </c>
    </row>
    <row r="40" spans="1:33">
      <c r="A40" s="62" t="str">
        <f t="shared" si="30"/>
        <v/>
      </c>
      <c r="B40" s="62" t="str">
        <f t="shared" si="31"/>
        <v/>
      </c>
      <c r="C40" s="25">
        <v>5</v>
      </c>
      <c r="D40" s="26">
        <f t="shared" si="44"/>
        <v>0</v>
      </c>
      <c r="E40" s="27" t="s">
        <v>100</v>
      </c>
      <c r="F40" s="27" t="s">
        <v>101</v>
      </c>
      <c r="G40" s="26">
        <v>150</v>
      </c>
      <c r="H40" s="26">
        <v>2005</v>
      </c>
      <c r="I40" s="28" t="s">
        <v>69</v>
      </c>
      <c r="J40" s="45">
        <v>50</v>
      </c>
      <c r="K40" s="46">
        <f t="shared" si="32"/>
        <v>185</v>
      </c>
      <c r="L40" s="45">
        <v>48</v>
      </c>
      <c r="M40" s="46">
        <f t="shared" si="33"/>
        <v>240</v>
      </c>
      <c r="N40" s="45">
        <v>52</v>
      </c>
      <c r="O40" s="46">
        <f t="shared" si="34"/>
        <v>208</v>
      </c>
      <c r="P40" s="45">
        <v>33</v>
      </c>
      <c r="Q40" s="46">
        <f t="shared" si="35"/>
        <v>188.1</v>
      </c>
      <c r="R40" s="45">
        <v>44</v>
      </c>
      <c r="S40" s="46">
        <f t="shared" si="36"/>
        <v>264</v>
      </c>
      <c r="T40" s="45">
        <v>27</v>
      </c>
      <c r="U40" s="46">
        <f t="shared" si="37"/>
        <v>180.9</v>
      </c>
      <c r="V40" s="31"/>
      <c r="W40" s="32" t="str">
        <f t="shared" si="38"/>
        <v/>
      </c>
      <c r="X40" s="31"/>
      <c r="Y40" s="32" t="str">
        <f t="shared" si="39"/>
        <v/>
      </c>
      <c r="Z40" s="31"/>
      <c r="AA40" s="32" t="str">
        <f t="shared" si="40"/>
        <v/>
      </c>
      <c r="AB40" s="31"/>
      <c r="AC40" s="32" t="str">
        <f t="shared" si="41"/>
        <v/>
      </c>
      <c r="AD40" s="31"/>
      <c r="AE40" s="32" t="str">
        <f t="shared" si="42"/>
        <v/>
      </c>
      <c r="AF40" s="35">
        <f t="shared" si="43"/>
        <v>1266</v>
      </c>
      <c r="AG40" s="36">
        <v>5</v>
      </c>
    </row>
    <row r="41" spans="1:33">
      <c r="A41" s="62" t="str">
        <f t="shared" si="30"/>
        <v/>
      </c>
      <c r="B41" s="62" t="str">
        <f t="shared" si="31"/>
        <v/>
      </c>
      <c r="C41" s="25">
        <v>6</v>
      </c>
      <c r="D41" s="26">
        <f t="shared" si="44"/>
        <v>0</v>
      </c>
      <c r="E41" s="27" t="s">
        <v>102</v>
      </c>
      <c r="F41" s="69" t="s">
        <v>103</v>
      </c>
      <c r="G41" s="26">
        <v>150</v>
      </c>
      <c r="H41" s="26">
        <v>2005</v>
      </c>
      <c r="I41" s="28" t="s">
        <v>104</v>
      </c>
      <c r="J41" s="45">
        <v>50</v>
      </c>
      <c r="K41" s="46">
        <f t="shared" si="32"/>
        <v>185</v>
      </c>
      <c r="L41" s="45">
        <v>48</v>
      </c>
      <c r="M41" s="46">
        <f t="shared" si="33"/>
        <v>240</v>
      </c>
      <c r="N41" s="45">
        <v>52</v>
      </c>
      <c r="O41" s="46">
        <f t="shared" si="34"/>
        <v>208</v>
      </c>
      <c r="P41" s="45">
        <v>34</v>
      </c>
      <c r="Q41" s="46">
        <f t="shared" si="35"/>
        <v>193.8</v>
      </c>
      <c r="R41" s="45">
        <v>44</v>
      </c>
      <c r="S41" s="46">
        <f t="shared" si="36"/>
        <v>264</v>
      </c>
      <c r="T41" s="45">
        <v>26</v>
      </c>
      <c r="U41" s="46">
        <f t="shared" si="37"/>
        <v>174.20000000000002</v>
      </c>
      <c r="V41" s="31"/>
      <c r="W41" s="32" t="str">
        <f t="shared" si="38"/>
        <v/>
      </c>
      <c r="X41" s="31"/>
      <c r="Y41" s="32" t="str">
        <f t="shared" si="39"/>
        <v/>
      </c>
      <c r="Z41" s="31"/>
      <c r="AA41" s="32" t="str">
        <f t="shared" si="40"/>
        <v/>
      </c>
      <c r="AB41" s="31"/>
      <c r="AC41" s="32" t="str">
        <f t="shared" si="41"/>
        <v/>
      </c>
      <c r="AD41" s="31"/>
      <c r="AE41" s="32" t="str">
        <f t="shared" si="42"/>
        <v/>
      </c>
      <c r="AF41" s="35">
        <f t="shared" si="43"/>
        <v>1265</v>
      </c>
      <c r="AG41" s="36">
        <v>6</v>
      </c>
    </row>
    <row r="42" spans="1:33">
      <c r="A42" s="62" t="str">
        <f t="shared" si="30"/>
        <v/>
      </c>
      <c r="B42" s="62" t="str">
        <f t="shared" si="31"/>
        <v/>
      </c>
      <c r="C42" s="25">
        <v>7</v>
      </c>
      <c r="D42" s="26">
        <f t="shared" si="44"/>
        <v>0</v>
      </c>
      <c r="E42" s="27" t="s">
        <v>105</v>
      </c>
      <c r="F42" s="27" t="s">
        <v>106</v>
      </c>
      <c r="G42" s="26">
        <v>150</v>
      </c>
      <c r="H42" s="26">
        <v>2004</v>
      </c>
      <c r="I42" s="28" t="s">
        <v>107</v>
      </c>
      <c r="J42" s="45">
        <v>50</v>
      </c>
      <c r="K42" s="46">
        <f t="shared" si="32"/>
        <v>185</v>
      </c>
      <c r="L42" s="45">
        <v>48</v>
      </c>
      <c r="M42" s="46">
        <f t="shared" si="33"/>
        <v>240</v>
      </c>
      <c r="N42" s="45">
        <v>52</v>
      </c>
      <c r="O42" s="46">
        <f t="shared" si="34"/>
        <v>208</v>
      </c>
      <c r="P42" s="45">
        <v>34</v>
      </c>
      <c r="Q42" s="46">
        <f t="shared" si="35"/>
        <v>193.8</v>
      </c>
      <c r="R42" s="45">
        <v>43</v>
      </c>
      <c r="S42" s="46">
        <f t="shared" si="36"/>
        <v>258</v>
      </c>
      <c r="T42" s="45">
        <v>26</v>
      </c>
      <c r="U42" s="46">
        <f t="shared" si="37"/>
        <v>174.20000000000002</v>
      </c>
      <c r="V42" s="31"/>
      <c r="W42" s="32" t="str">
        <f t="shared" si="38"/>
        <v/>
      </c>
      <c r="X42" s="31"/>
      <c r="Y42" s="32" t="str">
        <f t="shared" si="39"/>
        <v/>
      </c>
      <c r="Z42" s="31"/>
      <c r="AA42" s="32" t="str">
        <f t="shared" si="40"/>
        <v/>
      </c>
      <c r="AB42" s="31"/>
      <c r="AC42" s="32" t="str">
        <f t="shared" si="41"/>
        <v/>
      </c>
      <c r="AD42" s="31"/>
      <c r="AE42" s="32" t="str">
        <f t="shared" si="42"/>
        <v/>
      </c>
      <c r="AF42" s="35">
        <f t="shared" si="43"/>
        <v>1259</v>
      </c>
      <c r="AG42" s="36">
        <v>7</v>
      </c>
    </row>
    <row r="43" spans="1:33">
      <c r="A43" s="62" t="str">
        <f t="shared" si="30"/>
        <v/>
      </c>
      <c r="B43" s="62" t="str">
        <f t="shared" si="31"/>
        <v/>
      </c>
      <c r="C43" s="25">
        <v>8</v>
      </c>
      <c r="D43" s="26">
        <f t="shared" si="44"/>
        <v>0</v>
      </c>
      <c r="E43" s="27" t="s">
        <v>108</v>
      </c>
      <c r="F43" s="27" t="s">
        <v>109</v>
      </c>
      <c r="G43" s="26">
        <v>150</v>
      </c>
      <c r="H43" s="26">
        <v>2005</v>
      </c>
      <c r="I43" s="28"/>
      <c r="J43" s="45">
        <v>50</v>
      </c>
      <c r="K43" s="46">
        <f t="shared" si="32"/>
        <v>185</v>
      </c>
      <c r="L43" s="45">
        <v>48</v>
      </c>
      <c r="M43" s="46">
        <f t="shared" si="33"/>
        <v>240</v>
      </c>
      <c r="N43" s="45">
        <v>52</v>
      </c>
      <c r="O43" s="46">
        <f t="shared" si="34"/>
        <v>208</v>
      </c>
      <c r="P43" s="45">
        <v>22</v>
      </c>
      <c r="Q43" s="46">
        <f t="shared" si="35"/>
        <v>125.4</v>
      </c>
      <c r="R43" s="45">
        <v>43</v>
      </c>
      <c r="S43" s="46">
        <f t="shared" si="36"/>
        <v>258</v>
      </c>
      <c r="T43" s="45">
        <v>31</v>
      </c>
      <c r="U43" s="46">
        <f t="shared" si="37"/>
        <v>207.70000000000002</v>
      </c>
      <c r="V43" s="31"/>
      <c r="W43" s="32" t="str">
        <f t="shared" si="38"/>
        <v/>
      </c>
      <c r="X43" s="31"/>
      <c r="Y43" s="32" t="str">
        <f t="shared" si="39"/>
        <v/>
      </c>
      <c r="Z43" s="31"/>
      <c r="AA43" s="32" t="str">
        <f t="shared" si="40"/>
        <v/>
      </c>
      <c r="AB43" s="31"/>
      <c r="AC43" s="32" t="str">
        <f t="shared" si="41"/>
        <v/>
      </c>
      <c r="AD43" s="31"/>
      <c r="AE43" s="32" t="str">
        <f t="shared" si="42"/>
        <v/>
      </c>
      <c r="AF43" s="35">
        <f t="shared" si="43"/>
        <v>1224.0999999999999</v>
      </c>
      <c r="AG43" s="36">
        <v>8</v>
      </c>
    </row>
    <row r="44" spans="1:33">
      <c r="A44" s="62" t="str">
        <f t="shared" si="30"/>
        <v/>
      </c>
      <c r="B44" s="62" t="str">
        <f t="shared" si="31"/>
        <v/>
      </c>
      <c r="C44" s="25">
        <v>9</v>
      </c>
      <c r="D44" s="26">
        <f t="shared" si="44"/>
        <v>0</v>
      </c>
      <c r="E44" s="27" t="s">
        <v>110</v>
      </c>
      <c r="F44" s="27" t="s">
        <v>111</v>
      </c>
      <c r="G44" s="26">
        <v>150</v>
      </c>
      <c r="H44" s="26">
        <v>2005</v>
      </c>
      <c r="I44" s="28" t="s">
        <v>112</v>
      </c>
      <c r="J44" s="45">
        <v>50</v>
      </c>
      <c r="K44" s="46">
        <f t="shared" si="32"/>
        <v>185</v>
      </c>
      <c r="L44" s="45">
        <v>48</v>
      </c>
      <c r="M44" s="46">
        <f t="shared" si="33"/>
        <v>240</v>
      </c>
      <c r="N44" s="45">
        <v>52</v>
      </c>
      <c r="O44" s="46">
        <f t="shared" si="34"/>
        <v>208</v>
      </c>
      <c r="P44" s="45">
        <v>20</v>
      </c>
      <c r="Q44" s="46">
        <f t="shared" si="35"/>
        <v>114</v>
      </c>
      <c r="R44" s="45">
        <v>44</v>
      </c>
      <c r="S44" s="46">
        <f t="shared" si="36"/>
        <v>264</v>
      </c>
      <c r="T44" s="45">
        <v>26</v>
      </c>
      <c r="U44" s="46">
        <f t="shared" si="37"/>
        <v>174.20000000000002</v>
      </c>
      <c r="V44" s="31"/>
      <c r="W44" s="32" t="str">
        <f t="shared" si="38"/>
        <v/>
      </c>
      <c r="X44" s="31"/>
      <c r="Y44" s="32" t="str">
        <f t="shared" si="39"/>
        <v/>
      </c>
      <c r="Z44" s="31"/>
      <c r="AA44" s="32" t="str">
        <f t="shared" si="40"/>
        <v/>
      </c>
      <c r="AB44" s="31"/>
      <c r="AC44" s="32" t="str">
        <f t="shared" si="41"/>
        <v/>
      </c>
      <c r="AD44" s="31"/>
      <c r="AE44" s="32" t="str">
        <f t="shared" si="42"/>
        <v/>
      </c>
      <c r="AF44" s="35">
        <f t="shared" si="43"/>
        <v>1185.2</v>
      </c>
      <c r="AG44" s="36">
        <v>9</v>
      </c>
    </row>
    <row r="45" spans="1:33">
      <c r="A45" s="62" t="str">
        <f t="shared" si="30"/>
        <v/>
      </c>
      <c r="B45" s="62" t="str">
        <f t="shared" si="31"/>
        <v/>
      </c>
      <c r="C45" s="25">
        <v>10</v>
      </c>
      <c r="D45" s="26">
        <f t="shared" si="44"/>
        <v>0</v>
      </c>
      <c r="E45" s="27" t="s">
        <v>113</v>
      </c>
      <c r="F45" s="27" t="s">
        <v>114</v>
      </c>
      <c r="G45" s="26">
        <v>150</v>
      </c>
      <c r="H45" s="26">
        <v>2004</v>
      </c>
      <c r="I45" s="28"/>
      <c r="J45" s="45">
        <v>48</v>
      </c>
      <c r="K45" s="46">
        <f t="shared" si="32"/>
        <v>177.60000000000002</v>
      </c>
      <c r="L45" s="45">
        <v>48</v>
      </c>
      <c r="M45" s="46">
        <f t="shared" si="33"/>
        <v>240</v>
      </c>
      <c r="N45" s="45">
        <v>52</v>
      </c>
      <c r="O45" s="46">
        <f t="shared" si="34"/>
        <v>208</v>
      </c>
      <c r="P45" s="45">
        <v>21</v>
      </c>
      <c r="Q45" s="46">
        <f t="shared" si="35"/>
        <v>119.7</v>
      </c>
      <c r="R45" s="45">
        <v>42</v>
      </c>
      <c r="S45" s="46">
        <f t="shared" si="36"/>
        <v>252</v>
      </c>
      <c r="T45" s="45">
        <v>26</v>
      </c>
      <c r="U45" s="46">
        <f t="shared" si="37"/>
        <v>174.20000000000002</v>
      </c>
      <c r="V45" s="31"/>
      <c r="W45" s="32" t="str">
        <f t="shared" si="38"/>
        <v/>
      </c>
      <c r="X45" s="31"/>
      <c r="Y45" s="32" t="str">
        <f t="shared" si="39"/>
        <v/>
      </c>
      <c r="Z45" s="31"/>
      <c r="AA45" s="32" t="str">
        <f t="shared" si="40"/>
        <v/>
      </c>
      <c r="AB45" s="31"/>
      <c r="AC45" s="32" t="str">
        <f t="shared" si="41"/>
        <v/>
      </c>
      <c r="AD45" s="31"/>
      <c r="AE45" s="32" t="str">
        <f t="shared" si="42"/>
        <v/>
      </c>
      <c r="AF45" s="35">
        <f t="shared" si="43"/>
        <v>1171.5</v>
      </c>
      <c r="AG45" s="36">
        <v>10</v>
      </c>
    </row>
    <row r="46" spans="1:33">
      <c r="A46" s="62" t="str">
        <f t="shared" si="30"/>
        <v/>
      </c>
      <c r="B46" s="62" t="str">
        <f t="shared" si="31"/>
        <v/>
      </c>
      <c r="C46" s="25">
        <v>11</v>
      </c>
      <c r="D46" s="26">
        <f t="shared" si="44"/>
        <v>0</v>
      </c>
      <c r="E46" s="27" t="s">
        <v>115</v>
      </c>
      <c r="F46" s="27" t="s">
        <v>116</v>
      </c>
      <c r="G46" s="26">
        <v>150</v>
      </c>
      <c r="H46" s="26">
        <v>2004</v>
      </c>
      <c r="I46" s="28" t="s">
        <v>117</v>
      </c>
      <c r="J46" s="45">
        <v>50</v>
      </c>
      <c r="K46" s="46">
        <f t="shared" si="32"/>
        <v>185</v>
      </c>
      <c r="L46" s="45">
        <v>48</v>
      </c>
      <c r="M46" s="46">
        <f t="shared" si="33"/>
        <v>240</v>
      </c>
      <c r="N46" s="45">
        <v>52</v>
      </c>
      <c r="O46" s="46">
        <f t="shared" si="34"/>
        <v>208</v>
      </c>
      <c r="P46" s="45">
        <v>21</v>
      </c>
      <c r="Q46" s="46">
        <f t="shared" si="35"/>
        <v>119.7</v>
      </c>
      <c r="R46" s="45">
        <v>42</v>
      </c>
      <c r="S46" s="46">
        <f t="shared" si="36"/>
        <v>252</v>
      </c>
      <c r="T46" s="45">
        <v>21</v>
      </c>
      <c r="U46" s="46">
        <f t="shared" si="37"/>
        <v>140.70000000000002</v>
      </c>
      <c r="V46" s="31"/>
      <c r="W46" s="32" t="str">
        <f t="shared" si="38"/>
        <v/>
      </c>
      <c r="X46" s="31"/>
      <c r="Y46" s="32" t="str">
        <f t="shared" si="39"/>
        <v/>
      </c>
      <c r="Z46" s="31"/>
      <c r="AA46" s="32" t="str">
        <f t="shared" si="40"/>
        <v/>
      </c>
      <c r="AB46" s="31"/>
      <c r="AC46" s="32" t="str">
        <f t="shared" si="41"/>
        <v/>
      </c>
      <c r="AD46" s="31"/>
      <c r="AE46" s="32" t="str">
        <f t="shared" si="42"/>
        <v/>
      </c>
      <c r="AF46" s="35">
        <f t="shared" si="43"/>
        <v>1145.4000000000001</v>
      </c>
      <c r="AG46" s="36">
        <v>11</v>
      </c>
    </row>
    <row r="47" spans="1:33">
      <c r="A47" s="62" t="str">
        <f t="shared" si="30"/>
        <v/>
      </c>
      <c r="B47" s="62" t="str">
        <f t="shared" si="31"/>
        <v/>
      </c>
      <c r="C47" s="25">
        <v>12</v>
      </c>
      <c r="D47" s="26">
        <f t="shared" si="44"/>
        <v>0</v>
      </c>
      <c r="E47" s="27" t="s">
        <v>118</v>
      </c>
      <c r="F47" s="27" t="s">
        <v>119</v>
      </c>
      <c r="G47" s="26">
        <v>150</v>
      </c>
      <c r="H47" s="26">
        <v>2005</v>
      </c>
      <c r="I47" s="28" t="s">
        <v>69</v>
      </c>
      <c r="J47" s="45">
        <v>50</v>
      </c>
      <c r="K47" s="46">
        <f t="shared" si="32"/>
        <v>185</v>
      </c>
      <c r="L47" s="45">
        <v>48</v>
      </c>
      <c r="M47" s="46">
        <f t="shared" si="33"/>
        <v>240</v>
      </c>
      <c r="N47" s="45">
        <v>52</v>
      </c>
      <c r="O47" s="46">
        <f t="shared" si="34"/>
        <v>208</v>
      </c>
      <c r="P47" s="45">
        <v>20</v>
      </c>
      <c r="Q47" s="46">
        <f t="shared" si="35"/>
        <v>114</v>
      </c>
      <c r="R47" s="45">
        <v>12</v>
      </c>
      <c r="S47" s="46">
        <f t="shared" si="36"/>
        <v>72</v>
      </c>
      <c r="T47" s="45">
        <v>20</v>
      </c>
      <c r="U47" s="46">
        <f t="shared" si="37"/>
        <v>134</v>
      </c>
      <c r="V47" s="31"/>
      <c r="W47" s="32" t="str">
        <f t="shared" si="38"/>
        <v/>
      </c>
      <c r="X47" s="31"/>
      <c r="Y47" s="32" t="str">
        <f t="shared" si="39"/>
        <v/>
      </c>
      <c r="Z47" s="31"/>
      <c r="AA47" s="32" t="str">
        <f t="shared" si="40"/>
        <v/>
      </c>
      <c r="AB47" s="31"/>
      <c r="AC47" s="32" t="str">
        <f t="shared" si="41"/>
        <v/>
      </c>
      <c r="AD47" s="31"/>
      <c r="AE47" s="32" t="str">
        <f t="shared" si="42"/>
        <v/>
      </c>
      <c r="AF47" s="35">
        <f t="shared" si="43"/>
        <v>953</v>
      </c>
      <c r="AG47" s="36">
        <v>12</v>
      </c>
    </row>
    <row r="48" spans="1:33">
      <c r="A48" s="62" t="str">
        <f t="shared" si="30"/>
        <v/>
      </c>
      <c r="B48" s="62" t="str">
        <f t="shared" si="31"/>
        <v/>
      </c>
      <c r="C48" s="25">
        <v>13</v>
      </c>
      <c r="D48" s="26">
        <f t="shared" si="44"/>
        <v>0</v>
      </c>
      <c r="E48" s="27" t="s">
        <v>51</v>
      </c>
      <c r="F48" s="27" t="s">
        <v>114</v>
      </c>
      <c r="G48" s="26">
        <v>150</v>
      </c>
      <c r="H48" s="26">
        <v>2005</v>
      </c>
      <c r="I48" s="28" t="s">
        <v>45</v>
      </c>
      <c r="J48" s="45">
        <v>42</v>
      </c>
      <c r="K48" s="46">
        <f t="shared" si="32"/>
        <v>155.4</v>
      </c>
      <c r="L48" s="45">
        <v>29</v>
      </c>
      <c r="M48" s="46">
        <f t="shared" si="33"/>
        <v>145</v>
      </c>
      <c r="N48" s="45">
        <v>26</v>
      </c>
      <c r="O48" s="46">
        <f t="shared" si="34"/>
        <v>104</v>
      </c>
      <c r="P48" s="45">
        <v>16</v>
      </c>
      <c r="Q48" s="46">
        <f t="shared" si="35"/>
        <v>91.2</v>
      </c>
      <c r="R48" s="45">
        <v>22</v>
      </c>
      <c r="S48" s="46">
        <f t="shared" si="36"/>
        <v>132</v>
      </c>
      <c r="T48" s="45">
        <v>22</v>
      </c>
      <c r="U48" s="46">
        <f t="shared" si="37"/>
        <v>147.4</v>
      </c>
      <c r="V48" s="31"/>
      <c r="W48" s="32" t="str">
        <f t="shared" si="38"/>
        <v/>
      </c>
      <c r="X48" s="31"/>
      <c r="Y48" s="32" t="str">
        <f t="shared" si="39"/>
        <v/>
      </c>
      <c r="Z48" s="31"/>
      <c r="AA48" s="32" t="str">
        <f t="shared" si="40"/>
        <v/>
      </c>
      <c r="AB48" s="31"/>
      <c r="AC48" s="32" t="str">
        <f t="shared" si="41"/>
        <v/>
      </c>
      <c r="AD48" s="31"/>
      <c r="AE48" s="32" t="str">
        <f t="shared" si="42"/>
        <v/>
      </c>
      <c r="AF48" s="35">
        <f t="shared" si="43"/>
        <v>774.99999999999989</v>
      </c>
      <c r="AG48" s="36">
        <v>13</v>
      </c>
    </row>
    <row r="49" spans="1:33" hidden="1">
      <c r="A49" t="str">
        <f t="shared" si="30"/>
        <v/>
      </c>
      <c r="B49" t="str">
        <f t="shared" si="31"/>
        <v/>
      </c>
      <c r="C49" s="70">
        <v>14</v>
      </c>
      <c r="D49" s="26" t="str">
        <f t="shared" si="44"/>
        <v/>
      </c>
      <c r="E49" s="27"/>
      <c r="F49" s="27"/>
      <c r="G49" s="26"/>
      <c r="H49" s="26"/>
      <c r="I49" s="71"/>
      <c r="J49" s="45"/>
      <c r="K49" s="46" t="str">
        <f t="shared" ref="K49:K50" si="45">IF(J49&gt;0,J49*$K$3,"")</f>
        <v/>
      </c>
      <c r="L49" s="45"/>
      <c r="M49" s="46" t="str">
        <f t="shared" ref="M49:M50" si="46">IF(L49&gt;0,L49*$M$3,"")</f>
        <v/>
      </c>
      <c r="N49" s="45"/>
      <c r="O49" s="46" t="str">
        <f t="shared" ref="O49:O50" si="47">IF(N49&gt;0,N49*$O$3,"")</f>
        <v/>
      </c>
      <c r="P49" s="45"/>
      <c r="Q49" s="46" t="str">
        <f t="shared" ref="Q49:Q50" si="48">IF(P49&gt;0,P49*$Q$3,"")</f>
        <v/>
      </c>
      <c r="R49" s="45"/>
      <c r="S49" s="46" t="str">
        <f t="shared" ref="S49:S50" si="49">IF(R49&gt;0,R49*$S$3,"")</f>
        <v/>
      </c>
      <c r="T49" s="45"/>
      <c r="U49" s="46" t="str">
        <f t="shared" ref="U49:U50" si="50">IF(T49&gt;0,T49*$U$3,"")</f>
        <v/>
      </c>
      <c r="V49" s="31"/>
      <c r="W49" s="32" t="str">
        <f t="shared" ref="W49:W50" si="51">IF(V49&gt;0,V49*$W$3,"")</f>
        <v/>
      </c>
      <c r="X49" s="31"/>
      <c r="Y49" s="32" t="str">
        <f t="shared" ref="Y49:Y50" si="52">IF(X49&gt;0,X49*$Y$3,"")</f>
        <v/>
      </c>
      <c r="Z49" s="31"/>
      <c r="AA49" s="32" t="str">
        <f t="shared" ref="AA49:AA50" si="53">IF(Z49&gt;0,Z49*$AA$3,"")</f>
        <v/>
      </c>
      <c r="AB49" s="31"/>
      <c r="AC49" s="32" t="str">
        <f t="shared" ref="AC49:AC50" si="54">IF(AB49&gt;0,AB49*$AC$3,"")</f>
        <v/>
      </c>
      <c r="AD49" s="31"/>
      <c r="AE49" s="32" t="str">
        <f t="shared" ref="AE49:AE50" si="55">IF(AD49&gt;0,AD49*$AE$3,"")</f>
        <v/>
      </c>
      <c r="AF49" s="35" t="e">
        <f t="shared" ref="AF49" si="56">K49+M49+O49+Q49+S49+U49</f>
        <v>#VALUE!</v>
      </c>
      <c r="AG49" s="36"/>
    </row>
    <row r="50" spans="1:33" hidden="1">
      <c r="A50" t="str">
        <f t="shared" si="30"/>
        <v/>
      </c>
      <c r="B50" t="str">
        <f t="shared" si="31"/>
        <v/>
      </c>
      <c r="C50" s="70">
        <v>15</v>
      </c>
      <c r="D50" s="26" t="str">
        <f t="shared" si="44"/>
        <v/>
      </c>
      <c r="E50" s="27"/>
      <c r="F50" s="27"/>
      <c r="G50" s="26"/>
      <c r="H50" s="26"/>
      <c r="I50" s="71"/>
      <c r="J50" s="45"/>
      <c r="K50" s="46" t="str">
        <f t="shared" si="45"/>
        <v/>
      </c>
      <c r="L50" s="45"/>
      <c r="M50" s="46" t="str">
        <f t="shared" si="46"/>
        <v/>
      </c>
      <c r="N50" s="45"/>
      <c r="O50" s="46" t="str">
        <f t="shared" si="47"/>
        <v/>
      </c>
      <c r="P50" s="45"/>
      <c r="Q50" s="46" t="str">
        <f t="shared" si="48"/>
        <v/>
      </c>
      <c r="R50" s="45"/>
      <c r="S50" s="46" t="str">
        <f t="shared" si="49"/>
        <v/>
      </c>
      <c r="T50" s="45"/>
      <c r="U50" s="46" t="str">
        <f t="shared" si="50"/>
        <v/>
      </c>
      <c r="V50" s="31"/>
      <c r="W50" s="32" t="str">
        <f t="shared" si="51"/>
        <v/>
      </c>
      <c r="X50" s="31"/>
      <c r="Y50" s="32" t="str">
        <f t="shared" si="52"/>
        <v/>
      </c>
      <c r="Z50" s="31"/>
      <c r="AA50" s="32" t="str">
        <f t="shared" si="53"/>
        <v/>
      </c>
      <c r="AB50" s="31"/>
      <c r="AC50" s="32" t="str">
        <f t="shared" si="54"/>
        <v/>
      </c>
      <c r="AD50" s="31"/>
      <c r="AE50" s="32" t="str">
        <f t="shared" si="55"/>
        <v/>
      </c>
      <c r="AF50" s="35" t="str">
        <f>IF(ISNUMBER(K50+M50+O50+Q50+S50+U50+W50+Y50+AA50+AC50+AE50),K50+M50+O50+Q50+S50+U50+W50+Y50+AA50+AC50+AE50,"")</f>
        <v/>
      </c>
      <c r="AG50" s="36"/>
    </row>
    <row r="51" spans="1:33" s="13" customFormat="1" ht="12.75" customHeight="1" thickBot="1">
      <c r="C51" s="37"/>
      <c r="D51" s="38"/>
      <c r="E51" s="39"/>
      <c r="F51" s="39"/>
      <c r="G51" s="38"/>
      <c r="H51" s="38"/>
      <c r="I51" s="39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</row>
    <row r="52" spans="1:33" s="7" customFormat="1" ht="15" customHeight="1" thickTop="1" thickBot="1">
      <c r="C52" s="41" t="s">
        <v>120</v>
      </c>
      <c r="D52" s="42"/>
      <c r="E52" s="48"/>
      <c r="F52" s="49"/>
      <c r="G52" s="42"/>
      <c r="H52" s="50" t="s">
        <v>121</v>
      </c>
      <c r="I52" s="51"/>
      <c r="J52" s="93" t="s">
        <v>2</v>
      </c>
      <c r="K52" s="94"/>
      <c r="L52" s="93" t="s">
        <v>3</v>
      </c>
      <c r="M52" s="94"/>
      <c r="N52" s="93" t="s">
        <v>4</v>
      </c>
      <c r="O52" s="94"/>
      <c r="P52" s="93" t="s">
        <v>5</v>
      </c>
      <c r="Q52" s="94"/>
      <c r="R52" s="93" t="s">
        <v>6</v>
      </c>
      <c r="S52" s="94"/>
      <c r="T52" s="93" t="s">
        <v>7</v>
      </c>
      <c r="U52" s="94"/>
      <c r="V52" s="93" t="s">
        <v>8</v>
      </c>
      <c r="W52" s="94"/>
      <c r="X52" s="93" t="s">
        <v>9</v>
      </c>
      <c r="Y52" s="94"/>
      <c r="Z52" s="93" t="s">
        <v>10</v>
      </c>
      <c r="AA52" s="94"/>
      <c r="AB52" s="93" t="s">
        <v>11</v>
      </c>
      <c r="AC52" s="94"/>
      <c r="AD52" s="93" t="s">
        <v>47</v>
      </c>
      <c r="AE52" s="94"/>
      <c r="AF52" s="97" t="s">
        <v>13</v>
      </c>
      <c r="AG52" s="90" t="s">
        <v>14</v>
      </c>
    </row>
    <row r="53" spans="1:33" s="17" customFormat="1" ht="20.25" customHeight="1" thickTop="1" thickBot="1">
      <c r="A53" s="17" t="s">
        <v>18</v>
      </c>
      <c r="B53" s="17" t="s">
        <v>19</v>
      </c>
      <c r="C53" s="18" t="s">
        <v>20</v>
      </c>
      <c r="D53" s="19" t="s">
        <v>21</v>
      </c>
      <c r="E53" s="20" t="s">
        <v>22</v>
      </c>
      <c r="F53" s="20" t="s">
        <v>23</v>
      </c>
      <c r="G53" s="21" t="s">
        <v>24</v>
      </c>
      <c r="H53" s="21" t="s">
        <v>25</v>
      </c>
      <c r="I53" s="22" t="s">
        <v>26</v>
      </c>
      <c r="J53" s="23" t="s">
        <v>27</v>
      </c>
      <c r="K53" s="24" t="s">
        <v>28</v>
      </c>
      <c r="L53" s="23" t="s">
        <v>27</v>
      </c>
      <c r="M53" s="24" t="s">
        <v>28</v>
      </c>
      <c r="N53" s="23" t="s">
        <v>27</v>
      </c>
      <c r="O53" s="24" t="s">
        <v>28</v>
      </c>
      <c r="P53" s="23" t="s">
        <v>27</v>
      </c>
      <c r="Q53" s="24" t="s">
        <v>28</v>
      </c>
      <c r="R53" s="23" t="s">
        <v>27</v>
      </c>
      <c r="S53" s="24" t="s">
        <v>28</v>
      </c>
      <c r="T53" s="23" t="s">
        <v>27</v>
      </c>
      <c r="U53" s="24" t="s">
        <v>28</v>
      </c>
      <c r="V53" s="23" t="s">
        <v>27</v>
      </c>
      <c r="W53" s="24" t="s">
        <v>28</v>
      </c>
      <c r="X53" s="23" t="s">
        <v>27</v>
      </c>
      <c r="Y53" s="24" t="s">
        <v>28</v>
      </c>
      <c r="Z53" s="23" t="s">
        <v>27</v>
      </c>
      <c r="AA53" s="24" t="s">
        <v>28</v>
      </c>
      <c r="AB53" s="23" t="s">
        <v>27</v>
      </c>
      <c r="AC53" s="24" t="s">
        <v>28</v>
      </c>
      <c r="AD53" s="23" t="s">
        <v>29</v>
      </c>
      <c r="AE53" s="24" t="s">
        <v>30</v>
      </c>
      <c r="AF53" s="99"/>
      <c r="AG53" s="92"/>
    </row>
    <row r="54" spans="1:33" ht="15.75" thickTop="1">
      <c r="A54" t="str">
        <f t="shared" ref="A54:A69" si="57">IF(AND(D54="l.",G54="H"),"6",IF(AND(D54="ll.",G54="H"),"7",IF(AND(D54="lll.",G54="H"),"8",IF(AND(D54="lV.",G54="H"),"9",IF(AND(D54="V.",G54="H"),"10","")))))</f>
        <v/>
      </c>
      <c r="B54" t="str">
        <f t="shared" ref="B54:B69" si="58">IF(AND(D54="l.",G54="D"),"1",IF(AND(D54="ll.",G54="D"),"2",IF(AND(D54="lll.",G54="D"),"3",IF(AND(D54="lV.",G54="D"),"4",IF(AND(D54="V.",G54="D"),"5","")))))</f>
        <v/>
      </c>
      <c r="C54" s="43">
        <v>1</v>
      </c>
      <c r="D54" s="44">
        <f t="shared" ref="D54:D69" si="59">IF(H54&gt;=2005,$J$1,IF(AND(H54&lt;2005,H54&gt;=2003),$K$1,IF(AND(H54&lt;2003,H54&gt;=2001),$L$1,IF(AND(H54&lt;2001,H54&gt;=1999),$M$1,IF(AND(H54&lt;1999,H54&gt;=1997),$N$1,"")))))</f>
        <v>0</v>
      </c>
      <c r="E54" s="52" t="s">
        <v>122</v>
      </c>
      <c r="F54" s="52" t="s">
        <v>123</v>
      </c>
      <c r="G54" s="44">
        <v>150</v>
      </c>
      <c r="H54" s="44">
        <v>2003</v>
      </c>
      <c r="I54" s="53" t="s">
        <v>69</v>
      </c>
      <c r="J54" s="72"/>
      <c r="K54" s="73" t="str">
        <f t="shared" ref="K54:K69" si="60">IF(J54&gt;0,J54*$K$3,"")</f>
        <v/>
      </c>
      <c r="L54" s="54">
        <v>48</v>
      </c>
      <c r="M54" s="55">
        <f t="shared" ref="M54:M69" si="61">IF(L54&gt;0,L54*$M$3,"")</f>
        <v>240</v>
      </c>
      <c r="N54" s="54">
        <v>52</v>
      </c>
      <c r="O54" s="55">
        <f t="shared" ref="O54:O69" si="62">IF(N54&gt;0,N54*$O$3,"")</f>
        <v>208</v>
      </c>
      <c r="P54" s="54">
        <v>40</v>
      </c>
      <c r="Q54" s="55">
        <f t="shared" ref="Q54:Q69" si="63">IF(P54&gt;0,P54*$Q$3,"")</f>
        <v>228</v>
      </c>
      <c r="R54" s="54">
        <v>44</v>
      </c>
      <c r="S54" s="55">
        <f t="shared" ref="S54:S69" si="64">IF(R54&gt;0,R54*$S$3,"")</f>
        <v>264</v>
      </c>
      <c r="T54" s="54">
        <v>48</v>
      </c>
      <c r="U54" s="55">
        <f t="shared" ref="U54:U69" si="65">IF(T54&gt;0,T54*$U$3,"")</f>
        <v>321.60000000000002</v>
      </c>
      <c r="V54" s="56">
        <v>42</v>
      </c>
      <c r="W54" s="57">
        <f t="shared" ref="W54:W69" si="66">IF(V54&gt;0,V54*$W$3,"")</f>
        <v>310.8</v>
      </c>
      <c r="X54" s="56">
        <v>52</v>
      </c>
      <c r="Y54" s="57">
        <f t="shared" ref="Y54:Y69" si="67">IF(X54&gt;0,X54*$Y$3,"")</f>
        <v>416</v>
      </c>
      <c r="Z54" s="56"/>
      <c r="AA54" s="57" t="str">
        <f t="shared" ref="AA54:AA69" si="68">IF(Z54&gt;0,Z54*$AA$3,"")</f>
        <v/>
      </c>
      <c r="AB54" s="56"/>
      <c r="AC54" s="57" t="str">
        <f t="shared" ref="AC54:AC69" si="69">IF(AB54&gt;0,AB54*$AC$3,"")</f>
        <v/>
      </c>
      <c r="AD54" s="56"/>
      <c r="AE54" s="57" t="str">
        <f t="shared" ref="AE54:AE69" si="70">IF(AD54&gt;0,AD54*$AE$3,"")</f>
        <v/>
      </c>
      <c r="AF54" s="64">
        <f t="shared" ref="AF54:AF69" si="71">M54+O54+Q54+S54+U54</f>
        <v>1261.5999999999999</v>
      </c>
      <c r="AG54" s="74">
        <v>1</v>
      </c>
    </row>
    <row r="55" spans="1:33">
      <c r="A55" t="str">
        <f t="shared" si="57"/>
        <v/>
      </c>
      <c r="B55" t="str">
        <f t="shared" si="58"/>
        <v/>
      </c>
      <c r="C55" s="25">
        <v>2</v>
      </c>
      <c r="D55" s="26">
        <f t="shared" si="59"/>
        <v>0</v>
      </c>
      <c r="E55" s="27" t="s">
        <v>124</v>
      </c>
      <c r="F55" s="27" t="s">
        <v>73</v>
      </c>
      <c r="G55" s="26">
        <v>150</v>
      </c>
      <c r="H55" s="26">
        <v>2003</v>
      </c>
      <c r="I55" s="28" t="s">
        <v>69</v>
      </c>
      <c r="J55" s="75"/>
      <c r="K55" s="76" t="str">
        <f t="shared" si="60"/>
        <v/>
      </c>
      <c r="L55" s="45">
        <v>48</v>
      </c>
      <c r="M55" s="46">
        <f t="shared" si="61"/>
        <v>240</v>
      </c>
      <c r="N55" s="45">
        <v>52</v>
      </c>
      <c r="O55" s="46">
        <f t="shared" si="62"/>
        <v>208</v>
      </c>
      <c r="P55" s="45">
        <v>40</v>
      </c>
      <c r="Q55" s="46">
        <f t="shared" si="63"/>
        <v>228</v>
      </c>
      <c r="R55" s="45">
        <v>44</v>
      </c>
      <c r="S55" s="46">
        <f t="shared" si="64"/>
        <v>264</v>
      </c>
      <c r="T55" s="45">
        <v>48</v>
      </c>
      <c r="U55" s="46">
        <f t="shared" si="65"/>
        <v>321.60000000000002</v>
      </c>
      <c r="V55" s="31">
        <v>42</v>
      </c>
      <c r="W55" s="32">
        <f t="shared" si="66"/>
        <v>310.8</v>
      </c>
      <c r="X55" s="31">
        <v>8</v>
      </c>
      <c r="Y55" s="32">
        <f t="shared" si="67"/>
        <v>64</v>
      </c>
      <c r="Z55" s="31"/>
      <c r="AA55" s="32" t="str">
        <f t="shared" si="68"/>
        <v/>
      </c>
      <c r="AB55" s="31"/>
      <c r="AC55" s="32" t="str">
        <f t="shared" si="69"/>
        <v/>
      </c>
      <c r="AD55" s="31"/>
      <c r="AE55" s="32" t="str">
        <f t="shared" si="70"/>
        <v/>
      </c>
      <c r="AF55" s="33">
        <f t="shared" si="71"/>
        <v>1261.5999999999999</v>
      </c>
      <c r="AG55" s="36">
        <v>2</v>
      </c>
    </row>
    <row r="56" spans="1:33">
      <c r="A56" t="str">
        <f t="shared" si="57"/>
        <v/>
      </c>
      <c r="B56" t="str">
        <f t="shared" si="58"/>
        <v/>
      </c>
      <c r="C56" s="25">
        <v>3</v>
      </c>
      <c r="D56" s="26">
        <f t="shared" si="59"/>
        <v>0</v>
      </c>
      <c r="E56" s="27" t="s">
        <v>125</v>
      </c>
      <c r="F56" s="27" t="s">
        <v>126</v>
      </c>
      <c r="G56" s="26">
        <v>150</v>
      </c>
      <c r="H56" s="26">
        <v>2002</v>
      </c>
      <c r="I56" s="28" t="s">
        <v>69</v>
      </c>
      <c r="J56" s="75"/>
      <c r="K56" s="76" t="str">
        <f t="shared" si="60"/>
        <v/>
      </c>
      <c r="L56" s="45">
        <v>48</v>
      </c>
      <c r="M56" s="46">
        <f t="shared" si="61"/>
        <v>240</v>
      </c>
      <c r="N56" s="45">
        <v>52</v>
      </c>
      <c r="O56" s="46">
        <f t="shared" si="62"/>
        <v>208</v>
      </c>
      <c r="P56" s="45">
        <v>40</v>
      </c>
      <c r="Q56" s="46">
        <f t="shared" si="63"/>
        <v>228</v>
      </c>
      <c r="R56" s="45">
        <v>44</v>
      </c>
      <c r="S56" s="46">
        <f t="shared" si="64"/>
        <v>264</v>
      </c>
      <c r="T56" s="45">
        <v>48</v>
      </c>
      <c r="U56" s="46">
        <f t="shared" si="65"/>
        <v>321.60000000000002</v>
      </c>
      <c r="V56" s="31">
        <v>35</v>
      </c>
      <c r="W56" s="32">
        <f t="shared" si="66"/>
        <v>259</v>
      </c>
      <c r="X56" s="31"/>
      <c r="Y56" s="32" t="str">
        <f t="shared" si="67"/>
        <v/>
      </c>
      <c r="Z56" s="31"/>
      <c r="AA56" s="32" t="str">
        <f t="shared" si="68"/>
        <v/>
      </c>
      <c r="AB56" s="31"/>
      <c r="AC56" s="32" t="str">
        <f t="shared" si="69"/>
        <v/>
      </c>
      <c r="AD56" s="31"/>
      <c r="AE56" s="32" t="str">
        <f t="shared" si="70"/>
        <v/>
      </c>
      <c r="AF56" s="33">
        <f t="shared" si="71"/>
        <v>1261.5999999999999</v>
      </c>
      <c r="AG56" s="36">
        <v>3</v>
      </c>
    </row>
    <row r="57" spans="1:33">
      <c r="A57" t="str">
        <f t="shared" si="57"/>
        <v/>
      </c>
      <c r="B57" t="str">
        <f t="shared" si="58"/>
        <v/>
      </c>
      <c r="C57" s="25">
        <v>4</v>
      </c>
      <c r="D57" s="26">
        <f t="shared" si="59"/>
        <v>0</v>
      </c>
      <c r="E57" s="27" t="s">
        <v>37</v>
      </c>
      <c r="F57" s="27" t="s">
        <v>71</v>
      </c>
      <c r="G57" s="77">
        <v>150</v>
      </c>
      <c r="H57" s="26">
        <v>2003</v>
      </c>
      <c r="I57" s="28" t="s">
        <v>39</v>
      </c>
      <c r="J57" s="75"/>
      <c r="K57" s="76" t="str">
        <f t="shared" si="60"/>
        <v/>
      </c>
      <c r="L57" s="45">
        <v>48</v>
      </c>
      <c r="M57" s="46">
        <f t="shared" si="61"/>
        <v>240</v>
      </c>
      <c r="N57" s="45">
        <v>52</v>
      </c>
      <c r="O57" s="46">
        <f t="shared" si="62"/>
        <v>208</v>
      </c>
      <c r="P57" s="45">
        <v>40</v>
      </c>
      <c r="Q57" s="46">
        <f t="shared" si="63"/>
        <v>228</v>
      </c>
      <c r="R57" s="45">
        <v>44</v>
      </c>
      <c r="S57" s="46">
        <f t="shared" si="64"/>
        <v>264</v>
      </c>
      <c r="T57" s="45">
        <v>48</v>
      </c>
      <c r="U57" s="46">
        <f t="shared" si="65"/>
        <v>321.60000000000002</v>
      </c>
      <c r="V57" s="31">
        <v>32</v>
      </c>
      <c r="W57" s="32">
        <f t="shared" si="66"/>
        <v>236.8</v>
      </c>
      <c r="X57" s="31"/>
      <c r="Y57" s="32" t="str">
        <f t="shared" si="67"/>
        <v/>
      </c>
      <c r="Z57" s="31"/>
      <c r="AA57" s="32" t="str">
        <f t="shared" si="68"/>
        <v/>
      </c>
      <c r="AB57" s="31"/>
      <c r="AC57" s="32" t="str">
        <f t="shared" si="69"/>
        <v/>
      </c>
      <c r="AD57" s="31"/>
      <c r="AE57" s="32" t="str">
        <f t="shared" si="70"/>
        <v/>
      </c>
      <c r="AF57" s="33">
        <f t="shared" si="71"/>
        <v>1261.5999999999999</v>
      </c>
      <c r="AG57" s="36">
        <v>4</v>
      </c>
    </row>
    <row r="58" spans="1:33">
      <c r="A58" t="str">
        <f t="shared" si="57"/>
        <v/>
      </c>
      <c r="B58" t="str">
        <f t="shared" si="58"/>
        <v/>
      </c>
      <c r="C58" s="25">
        <v>5</v>
      </c>
      <c r="D58" s="26">
        <f t="shared" si="59"/>
        <v>0</v>
      </c>
      <c r="E58" s="27" t="s">
        <v>127</v>
      </c>
      <c r="F58" s="27" t="s">
        <v>126</v>
      </c>
      <c r="G58" s="26">
        <v>150</v>
      </c>
      <c r="H58" s="26">
        <v>2002</v>
      </c>
      <c r="I58" s="28" t="s">
        <v>64</v>
      </c>
      <c r="J58" s="75"/>
      <c r="K58" s="76" t="str">
        <f t="shared" si="60"/>
        <v/>
      </c>
      <c r="L58" s="45">
        <v>48</v>
      </c>
      <c r="M58" s="46">
        <f t="shared" si="61"/>
        <v>240</v>
      </c>
      <c r="N58" s="45">
        <v>52</v>
      </c>
      <c r="O58" s="46">
        <f t="shared" si="62"/>
        <v>208</v>
      </c>
      <c r="P58" s="45">
        <v>40</v>
      </c>
      <c r="Q58" s="46">
        <f t="shared" si="63"/>
        <v>228</v>
      </c>
      <c r="R58" s="45">
        <v>44</v>
      </c>
      <c r="S58" s="46">
        <f t="shared" si="64"/>
        <v>264</v>
      </c>
      <c r="T58" s="45">
        <v>48</v>
      </c>
      <c r="U58" s="46">
        <f t="shared" si="65"/>
        <v>321.60000000000002</v>
      </c>
      <c r="V58" s="31">
        <v>21</v>
      </c>
      <c r="W58" s="32">
        <f t="shared" si="66"/>
        <v>155.4</v>
      </c>
      <c r="X58" s="31"/>
      <c r="Y58" s="32" t="str">
        <f t="shared" si="67"/>
        <v/>
      </c>
      <c r="Z58" s="31"/>
      <c r="AA58" s="32" t="str">
        <f t="shared" si="68"/>
        <v/>
      </c>
      <c r="AB58" s="31"/>
      <c r="AC58" s="32" t="str">
        <f t="shared" si="69"/>
        <v/>
      </c>
      <c r="AD58" s="31"/>
      <c r="AE58" s="32" t="str">
        <f t="shared" si="70"/>
        <v/>
      </c>
      <c r="AF58" s="33">
        <f t="shared" si="71"/>
        <v>1261.5999999999999</v>
      </c>
      <c r="AG58" s="36">
        <v>5</v>
      </c>
    </row>
    <row r="59" spans="1:33">
      <c r="A59" t="str">
        <f t="shared" si="57"/>
        <v/>
      </c>
      <c r="B59" t="str">
        <f t="shared" si="58"/>
        <v/>
      </c>
      <c r="C59" s="25">
        <v>6</v>
      </c>
      <c r="D59" s="26">
        <f t="shared" si="59"/>
        <v>0</v>
      </c>
      <c r="E59" s="27" t="s">
        <v>128</v>
      </c>
      <c r="F59" s="27" t="s">
        <v>129</v>
      </c>
      <c r="G59" s="26">
        <v>150</v>
      </c>
      <c r="H59" s="26">
        <v>2002</v>
      </c>
      <c r="I59" s="28" t="s">
        <v>90</v>
      </c>
      <c r="J59" s="75"/>
      <c r="K59" s="76" t="str">
        <f t="shared" si="60"/>
        <v/>
      </c>
      <c r="L59" s="45">
        <v>48</v>
      </c>
      <c r="M59" s="46">
        <f t="shared" si="61"/>
        <v>240</v>
      </c>
      <c r="N59" s="45">
        <v>52</v>
      </c>
      <c r="O59" s="46">
        <f t="shared" si="62"/>
        <v>208</v>
      </c>
      <c r="P59" s="45">
        <v>40</v>
      </c>
      <c r="Q59" s="46">
        <f t="shared" si="63"/>
        <v>228</v>
      </c>
      <c r="R59" s="45">
        <v>44</v>
      </c>
      <c r="S59" s="46">
        <f t="shared" si="64"/>
        <v>264</v>
      </c>
      <c r="T59" s="45">
        <v>48</v>
      </c>
      <c r="U59" s="46">
        <f t="shared" si="65"/>
        <v>321.60000000000002</v>
      </c>
      <c r="V59" s="31">
        <v>18</v>
      </c>
      <c r="W59" s="32">
        <f t="shared" si="66"/>
        <v>133.20000000000002</v>
      </c>
      <c r="X59" s="31"/>
      <c r="Y59" s="32" t="str">
        <f t="shared" si="67"/>
        <v/>
      </c>
      <c r="Z59" s="31"/>
      <c r="AA59" s="32" t="str">
        <f t="shared" si="68"/>
        <v/>
      </c>
      <c r="AB59" s="31"/>
      <c r="AC59" s="32" t="str">
        <f t="shared" si="69"/>
        <v/>
      </c>
      <c r="AD59" s="31"/>
      <c r="AE59" s="32" t="str">
        <f t="shared" si="70"/>
        <v/>
      </c>
      <c r="AF59" s="33">
        <f t="shared" si="71"/>
        <v>1261.5999999999999</v>
      </c>
      <c r="AG59" s="78" t="s">
        <v>130</v>
      </c>
    </row>
    <row r="60" spans="1:33">
      <c r="C60" s="25">
        <v>7</v>
      </c>
      <c r="D60" s="26">
        <f>IF(H60&gt;=2005,$J$1,IF(AND(H60&lt;2005,H60&gt;=2003),$K$1,IF(AND(H60&lt;2003,H60&gt;=2001),$L$1,IF(AND(H60&lt;2001,H60&gt;=1999),$M$1,IF(AND(H60&lt;1999,H60&gt;=1997),$N$1,"")))))</f>
        <v>0</v>
      </c>
      <c r="E60" s="27" t="s">
        <v>131</v>
      </c>
      <c r="F60" s="27" t="s">
        <v>68</v>
      </c>
      <c r="G60" s="26">
        <v>150</v>
      </c>
      <c r="H60" s="26">
        <v>2003</v>
      </c>
      <c r="I60" s="28" t="s">
        <v>69</v>
      </c>
      <c r="J60" s="75"/>
      <c r="K60" s="76" t="str">
        <f t="shared" si="60"/>
        <v/>
      </c>
      <c r="L60" s="45">
        <v>48</v>
      </c>
      <c r="M60" s="46">
        <f t="shared" si="61"/>
        <v>240</v>
      </c>
      <c r="N60" s="45">
        <v>52</v>
      </c>
      <c r="O60" s="46">
        <f t="shared" si="62"/>
        <v>208</v>
      </c>
      <c r="P60" s="45">
        <v>40</v>
      </c>
      <c r="Q60" s="46">
        <f t="shared" si="63"/>
        <v>228</v>
      </c>
      <c r="R60" s="45">
        <v>44</v>
      </c>
      <c r="S60" s="46">
        <f t="shared" si="64"/>
        <v>264</v>
      </c>
      <c r="T60" s="45">
        <v>48</v>
      </c>
      <c r="U60" s="46">
        <f t="shared" si="65"/>
        <v>321.60000000000002</v>
      </c>
      <c r="V60" s="31">
        <v>18</v>
      </c>
      <c r="W60" s="32">
        <f t="shared" si="66"/>
        <v>133.20000000000002</v>
      </c>
      <c r="X60" s="31"/>
      <c r="Y60" s="32" t="str">
        <f t="shared" si="67"/>
        <v/>
      </c>
      <c r="Z60" s="31"/>
      <c r="AA60" s="32" t="str">
        <f t="shared" si="68"/>
        <v/>
      </c>
      <c r="AB60" s="31"/>
      <c r="AC60" s="32" t="str">
        <f t="shared" si="69"/>
        <v/>
      </c>
      <c r="AD60" s="31"/>
      <c r="AE60" s="32" t="str">
        <f t="shared" si="70"/>
        <v/>
      </c>
      <c r="AF60" s="33">
        <f t="shared" si="71"/>
        <v>1261.5999999999999</v>
      </c>
      <c r="AG60" s="78" t="s">
        <v>130</v>
      </c>
    </row>
    <row r="61" spans="1:33">
      <c r="A61" t="str">
        <f t="shared" si="57"/>
        <v/>
      </c>
      <c r="B61" t="str">
        <f t="shared" si="58"/>
        <v/>
      </c>
      <c r="C61" s="25">
        <v>8</v>
      </c>
      <c r="D61" s="26">
        <f t="shared" si="59"/>
        <v>0</v>
      </c>
      <c r="E61" s="27" t="s">
        <v>82</v>
      </c>
      <c r="F61" s="27" t="s">
        <v>42</v>
      </c>
      <c r="G61" s="26">
        <v>150</v>
      </c>
      <c r="H61" s="26">
        <v>2003</v>
      </c>
      <c r="I61" s="28" t="s">
        <v>69</v>
      </c>
      <c r="J61" s="75"/>
      <c r="K61" s="76" t="str">
        <f t="shared" si="60"/>
        <v/>
      </c>
      <c r="L61" s="45">
        <v>48</v>
      </c>
      <c r="M61" s="46">
        <f t="shared" si="61"/>
        <v>240</v>
      </c>
      <c r="N61" s="45">
        <v>52</v>
      </c>
      <c r="O61" s="46">
        <f t="shared" si="62"/>
        <v>208</v>
      </c>
      <c r="P61" s="45">
        <v>40</v>
      </c>
      <c r="Q61" s="46">
        <f t="shared" si="63"/>
        <v>228</v>
      </c>
      <c r="R61" s="45">
        <v>44</v>
      </c>
      <c r="S61" s="46">
        <f t="shared" si="64"/>
        <v>264</v>
      </c>
      <c r="T61" s="45">
        <v>47</v>
      </c>
      <c r="U61" s="46">
        <f t="shared" si="65"/>
        <v>314.90000000000003</v>
      </c>
      <c r="V61" s="31"/>
      <c r="W61" s="32" t="str">
        <f t="shared" si="66"/>
        <v/>
      </c>
      <c r="X61" s="31"/>
      <c r="Y61" s="32" t="str">
        <f t="shared" si="67"/>
        <v/>
      </c>
      <c r="Z61" s="31"/>
      <c r="AA61" s="32" t="str">
        <f t="shared" si="68"/>
        <v/>
      </c>
      <c r="AB61" s="31"/>
      <c r="AC61" s="32" t="str">
        <f t="shared" si="69"/>
        <v/>
      </c>
      <c r="AD61" s="31"/>
      <c r="AE61" s="32" t="str">
        <f t="shared" si="70"/>
        <v/>
      </c>
      <c r="AF61" s="35">
        <f t="shared" si="71"/>
        <v>1254.9000000000001</v>
      </c>
      <c r="AG61" s="36">
        <v>8</v>
      </c>
    </row>
    <row r="62" spans="1:33">
      <c r="A62" t="str">
        <f t="shared" si="57"/>
        <v/>
      </c>
      <c r="B62" t="str">
        <f t="shared" si="58"/>
        <v/>
      </c>
      <c r="C62" s="25">
        <v>9</v>
      </c>
      <c r="D62" s="26">
        <f t="shared" si="59"/>
        <v>0</v>
      </c>
      <c r="E62" s="27" t="s">
        <v>132</v>
      </c>
      <c r="F62" s="27" t="s">
        <v>73</v>
      </c>
      <c r="G62" s="26">
        <v>150</v>
      </c>
      <c r="H62" s="26">
        <v>2003</v>
      </c>
      <c r="I62" s="28" t="s">
        <v>133</v>
      </c>
      <c r="J62" s="75"/>
      <c r="K62" s="76" t="str">
        <f t="shared" si="60"/>
        <v/>
      </c>
      <c r="L62" s="45">
        <v>48</v>
      </c>
      <c r="M62" s="46">
        <f t="shared" si="61"/>
        <v>240</v>
      </c>
      <c r="N62" s="45">
        <v>52</v>
      </c>
      <c r="O62" s="46">
        <f t="shared" si="62"/>
        <v>208</v>
      </c>
      <c r="P62" s="45">
        <v>40</v>
      </c>
      <c r="Q62" s="46">
        <f t="shared" si="63"/>
        <v>228</v>
      </c>
      <c r="R62" s="45">
        <v>44</v>
      </c>
      <c r="S62" s="46">
        <f t="shared" si="64"/>
        <v>264</v>
      </c>
      <c r="T62" s="45">
        <v>46</v>
      </c>
      <c r="U62" s="46">
        <f t="shared" si="65"/>
        <v>308.2</v>
      </c>
      <c r="V62" s="31"/>
      <c r="W62" s="32" t="str">
        <f t="shared" si="66"/>
        <v/>
      </c>
      <c r="X62" s="31"/>
      <c r="Y62" s="32" t="str">
        <f t="shared" si="67"/>
        <v/>
      </c>
      <c r="Z62" s="31"/>
      <c r="AA62" s="32" t="str">
        <f t="shared" si="68"/>
        <v/>
      </c>
      <c r="AB62" s="31"/>
      <c r="AC62" s="32" t="str">
        <f t="shared" si="69"/>
        <v/>
      </c>
      <c r="AD62" s="31"/>
      <c r="AE62" s="32" t="str">
        <f t="shared" si="70"/>
        <v/>
      </c>
      <c r="AF62" s="35">
        <f t="shared" si="71"/>
        <v>1248.2</v>
      </c>
      <c r="AG62" s="36">
        <v>9</v>
      </c>
    </row>
    <row r="63" spans="1:33">
      <c r="A63" t="str">
        <f t="shared" si="57"/>
        <v/>
      </c>
      <c r="B63" t="str">
        <f t="shared" si="58"/>
        <v/>
      </c>
      <c r="C63" s="25">
        <v>10</v>
      </c>
      <c r="D63" s="26">
        <f t="shared" si="59"/>
        <v>0</v>
      </c>
      <c r="E63" s="27" t="s">
        <v>134</v>
      </c>
      <c r="F63" s="27" t="s">
        <v>71</v>
      </c>
      <c r="G63" s="26">
        <v>150</v>
      </c>
      <c r="H63" s="26">
        <v>2002</v>
      </c>
      <c r="I63" s="28" t="s">
        <v>64</v>
      </c>
      <c r="J63" s="75"/>
      <c r="K63" s="76" t="str">
        <f t="shared" si="60"/>
        <v/>
      </c>
      <c r="L63" s="45">
        <v>48</v>
      </c>
      <c r="M63" s="46">
        <f t="shared" si="61"/>
        <v>240</v>
      </c>
      <c r="N63" s="45">
        <v>52</v>
      </c>
      <c r="O63" s="46">
        <f t="shared" si="62"/>
        <v>208</v>
      </c>
      <c r="P63" s="45">
        <v>40</v>
      </c>
      <c r="Q63" s="46">
        <f t="shared" si="63"/>
        <v>228</v>
      </c>
      <c r="R63" s="45">
        <v>44</v>
      </c>
      <c r="S63" s="46">
        <f t="shared" si="64"/>
        <v>264</v>
      </c>
      <c r="T63" s="45">
        <v>33</v>
      </c>
      <c r="U63" s="46">
        <f t="shared" si="65"/>
        <v>221.1</v>
      </c>
      <c r="V63" s="31"/>
      <c r="W63" s="32" t="str">
        <f t="shared" si="66"/>
        <v/>
      </c>
      <c r="X63" s="31"/>
      <c r="Y63" s="32" t="str">
        <f t="shared" si="67"/>
        <v/>
      </c>
      <c r="Z63" s="31"/>
      <c r="AA63" s="32" t="str">
        <f t="shared" si="68"/>
        <v/>
      </c>
      <c r="AB63" s="31"/>
      <c r="AC63" s="32" t="str">
        <f t="shared" si="69"/>
        <v/>
      </c>
      <c r="AD63" s="31"/>
      <c r="AE63" s="32" t="str">
        <f t="shared" si="70"/>
        <v/>
      </c>
      <c r="AF63" s="35">
        <f t="shared" si="71"/>
        <v>1161.0999999999999</v>
      </c>
      <c r="AG63" s="36">
        <v>10</v>
      </c>
    </row>
    <row r="64" spans="1:33">
      <c r="A64" t="str">
        <f t="shared" si="57"/>
        <v/>
      </c>
      <c r="B64" t="str">
        <f t="shared" si="58"/>
        <v/>
      </c>
      <c r="C64" s="25">
        <v>11</v>
      </c>
      <c r="D64" s="26">
        <f t="shared" si="59"/>
        <v>0</v>
      </c>
      <c r="E64" s="27" t="s">
        <v>135</v>
      </c>
      <c r="F64" s="27" t="s">
        <v>136</v>
      </c>
      <c r="G64" s="26">
        <v>150</v>
      </c>
      <c r="H64" s="26">
        <v>2003</v>
      </c>
      <c r="I64" s="28" t="s">
        <v>96</v>
      </c>
      <c r="J64" s="75"/>
      <c r="K64" s="76" t="str">
        <f t="shared" si="60"/>
        <v/>
      </c>
      <c r="L64" s="45">
        <v>48</v>
      </c>
      <c r="M64" s="46">
        <f t="shared" si="61"/>
        <v>240</v>
      </c>
      <c r="N64" s="45">
        <v>52</v>
      </c>
      <c r="O64" s="46">
        <f t="shared" si="62"/>
        <v>208</v>
      </c>
      <c r="P64" s="45">
        <v>35</v>
      </c>
      <c r="Q64" s="46">
        <f t="shared" si="63"/>
        <v>199.5</v>
      </c>
      <c r="R64" s="45">
        <v>44</v>
      </c>
      <c r="S64" s="46">
        <f t="shared" si="64"/>
        <v>264</v>
      </c>
      <c r="T64" s="45">
        <v>26</v>
      </c>
      <c r="U64" s="46">
        <f t="shared" si="65"/>
        <v>174.20000000000002</v>
      </c>
      <c r="V64" s="31"/>
      <c r="W64" s="32" t="str">
        <f t="shared" si="66"/>
        <v/>
      </c>
      <c r="X64" s="31"/>
      <c r="Y64" s="32" t="str">
        <f t="shared" si="67"/>
        <v/>
      </c>
      <c r="Z64" s="31"/>
      <c r="AA64" s="32" t="str">
        <f t="shared" si="68"/>
        <v/>
      </c>
      <c r="AB64" s="31"/>
      <c r="AC64" s="32" t="str">
        <f t="shared" si="69"/>
        <v/>
      </c>
      <c r="AD64" s="31"/>
      <c r="AE64" s="32" t="str">
        <f t="shared" si="70"/>
        <v/>
      </c>
      <c r="AF64" s="35">
        <f t="shared" si="71"/>
        <v>1085.7</v>
      </c>
      <c r="AG64" s="36">
        <v>11</v>
      </c>
    </row>
    <row r="65" spans="1:33">
      <c r="A65" t="str">
        <f t="shared" si="57"/>
        <v/>
      </c>
      <c r="B65" t="str">
        <f t="shared" si="58"/>
        <v/>
      </c>
      <c r="C65" s="25">
        <v>12</v>
      </c>
      <c r="D65" s="26">
        <f t="shared" si="59"/>
        <v>0</v>
      </c>
      <c r="E65" s="27" t="s">
        <v>137</v>
      </c>
      <c r="F65" s="27" t="s">
        <v>138</v>
      </c>
      <c r="G65" s="26">
        <v>150</v>
      </c>
      <c r="H65" s="26">
        <v>2002</v>
      </c>
      <c r="I65" s="28" t="s">
        <v>64</v>
      </c>
      <c r="J65" s="75"/>
      <c r="K65" s="76" t="str">
        <f t="shared" si="60"/>
        <v/>
      </c>
      <c r="L65" s="45">
        <v>48</v>
      </c>
      <c r="M65" s="46">
        <f t="shared" si="61"/>
        <v>240</v>
      </c>
      <c r="N65" s="45">
        <v>52</v>
      </c>
      <c r="O65" s="46">
        <f t="shared" si="62"/>
        <v>208</v>
      </c>
      <c r="P65" s="45">
        <v>35</v>
      </c>
      <c r="Q65" s="46">
        <f t="shared" si="63"/>
        <v>199.5</v>
      </c>
      <c r="R65" s="45">
        <v>44</v>
      </c>
      <c r="S65" s="46">
        <f t="shared" si="64"/>
        <v>264</v>
      </c>
      <c r="T65" s="45">
        <v>25</v>
      </c>
      <c r="U65" s="46">
        <f t="shared" si="65"/>
        <v>167.5</v>
      </c>
      <c r="V65" s="31"/>
      <c r="W65" s="32" t="str">
        <f t="shared" si="66"/>
        <v/>
      </c>
      <c r="X65" s="31"/>
      <c r="Y65" s="32" t="str">
        <f t="shared" si="67"/>
        <v/>
      </c>
      <c r="Z65" s="31"/>
      <c r="AA65" s="32" t="str">
        <f t="shared" si="68"/>
        <v/>
      </c>
      <c r="AB65" s="31"/>
      <c r="AC65" s="32" t="str">
        <f t="shared" si="69"/>
        <v/>
      </c>
      <c r="AD65" s="31"/>
      <c r="AE65" s="32" t="str">
        <f t="shared" si="70"/>
        <v/>
      </c>
      <c r="AF65" s="35">
        <f t="shared" si="71"/>
        <v>1079</v>
      </c>
      <c r="AG65" s="36">
        <v>12</v>
      </c>
    </row>
    <row r="66" spans="1:33">
      <c r="A66" t="str">
        <f t="shared" si="57"/>
        <v/>
      </c>
      <c r="B66" t="str">
        <f t="shared" si="58"/>
        <v/>
      </c>
      <c r="C66" s="25">
        <v>13</v>
      </c>
      <c r="D66" s="26">
        <f t="shared" si="59"/>
        <v>0</v>
      </c>
      <c r="E66" s="27" t="s">
        <v>139</v>
      </c>
      <c r="F66" s="27" t="s">
        <v>78</v>
      </c>
      <c r="G66" s="26">
        <v>150</v>
      </c>
      <c r="H66" s="26">
        <v>2002</v>
      </c>
      <c r="I66" s="28" t="s">
        <v>90</v>
      </c>
      <c r="J66" s="75"/>
      <c r="K66" s="76" t="str">
        <f t="shared" si="60"/>
        <v/>
      </c>
      <c r="L66" s="45">
        <v>48</v>
      </c>
      <c r="M66" s="46">
        <f t="shared" si="61"/>
        <v>240</v>
      </c>
      <c r="N66" s="45">
        <v>52</v>
      </c>
      <c r="O66" s="46">
        <f t="shared" si="62"/>
        <v>208</v>
      </c>
      <c r="P66" s="29">
        <v>20</v>
      </c>
      <c r="Q66" s="46">
        <f t="shared" si="63"/>
        <v>114</v>
      </c>
      <c r="R66" s="45">
        <v>44</v>
      </c>
      <c r="S66" s="46">
        <f t="shared" si="64"/>
        <v>264</v>
      </c>
      <c r="T66" s="45">
        <v>32</v>
      </c>
      <c r="U66" s="46">
        <f t="shared" si="65"/>
        <v>214.4</v>
      </c>
      <c r="V66" s="31"/>
      <c r="W66" s="32" t="str">
        <f t="shared" si="66"/>
        <v/>
      </c>
      <c r="X66" s="31"/>
      <c r="Y66" s="32" t="str">
        <f t="shared" si="67"/>
        <v/>
      </c>
      <c r="Z66" s="31"/>
      <c r="AA66" s="32" t="str">
        <f t="shared" si="68"/>
        <v/>
      </c>
      <c r="AB66" s="31"/>
      <c r="AC66" s="32" t="str">
        <f t="shared" si="69"/>
        <v/>
      </c>
      <c r="AD66" s="31"/>
      <c r="AE66" s="32" t="str">
        <f t="shared" si="70"/>
        <v/>
      </c>
      <c r="AF66" s="35">
        <f t="shared" si="71"/>
        <v>1040.4000000000001</v>
      </c>
      <c r="AG66" s="36">
        <v>13</v>
      </c>
    </row>
    <row r="67" spans="1:33">
      <c r="A67" t="str">
        <f t="shared" si="57"/>
        <v/>
      </c>
      <c r="B67" t="str">
        <f t="shared" si="58"/>
        <v/>
      </c>
      <c r="C67" s="25">
        <v>14</v>
      </c>
      <c r="D67" s="26">
        <f t="shared" si="59"/>
        <v>0</v>
      </c>
      <c r="E67" s="27" t="s">
        <v>140</v>
      </c>
      <c r="F67" s="27" t="s">
        <v>141</v>
      </c>
      <c r="G67" s="26">
        <v>150</v>
      </c>
      <c r="H67" s="26">
        <v>2002</v>
      </c>
      <c r="I67" s="28"/>
      <c r="J67" s="75"/>
      <c r="K67" s="76" t="str">
        <f t="shared" si="60"/>
        <v/>
      </c>
      <c r="L67" s="45">
        <v>48</v>
      </c>
      <c r="M67" s="46">
        <f t="shared" si="61"/>
        <v>240</v>
      </c>
      <c r="N67" s="45">
        <v>52</v>
      </c>
      <c r="O67" s="46">
        <f t="shared" si="62"/>
        <v>208</v>
      </c>
      <c r="P67" s="45">
        <v>20</v>
      </c>
      <c r="Q67" s="46">
        <f t="shared" si="63"/>
        <v>114</v>
      </c>
      <c r="R67" s="45">
        <v>44</v>
      </c>
      <c r="S67" s="46">
        <f t="shared" si="64"/>
        <v>264</v>
      </c>
      <c r="T67" s="45">
        <v>22</v>
      </c>
      <c r="U67" s="46">
        <f t="shared" si="65"/>
        <v>147.4</v>
      </c>
      <c r="V67" s="31"/>
      <c r="W67" s="32" t="str">
        <f t="shared" si="66"/>
        <v/>
      </c>
      <c r="X67" s="31"/>
      <c r="Y67" s="32" t="str">
        <f t="shared" si="67"/>
        <v/>
      </c>
      <c r="Z67" s="31"/>
      <c r="AA67" s="32" t="str">
        <f t="shared" si="68"/>
        <v/>
      </c>
      <c r="AB67" s="31"/>
      <c r="AC67" s="32" t="str">
        <f t="shared" si="69"/>
        <v/>
      </c>
      <c r="AD67" s="31"/>
      <c r="AE67" s="32" t="str">
        <f t="shared" si="70"/>
        <v/>
      </c>
      <c r="AF67" s="35">
        <f t="shared" si="71"/>
        <v>973.4</v>
      </c>
      <c r="AG67" s="36">
        <v>14</v>
      </c>
    </row>
    <row r="68" spans="1:33">
      <c r="A68" t="str">
        <f t="shared" si="57"/>
        <v/>
      </c>
      <c r="B68" t="str">
        <f t="shared" si="58"/>
        <v/>
      </c>
      <c r="C68" s="25">
        <v>15</v>
      </c>
      <c r="D68" s="26">
        <f t="shared" si="59"/>
        <v>0</v>
      </c>
      <c r="E68" s="27" t="s">
        <v>142</v>
      </c>
      <c r="F68" s="27" t="s">
        <v>42</v>
      </c>
      <c r="G68" s="26">
        <v>150</v>
      </c>
      <c r="H68" s="26">
        <v>2002</v>
      </c>
      <c r="I68" s="28" t="s">
        <v>69</v>
      </c>
      <c r="J68" s="75"/>
      <c r="K68" s="76" t="str">
        <f t="shared" si="60"/>
        <v/>
      </c>
      <c r="L68" s="45">
        <v>48</v>
      </c>
      <c r="M68" s="46">
        <f t="shared" si="61"/>
        <v>240</v>
      </c>
      <c r="N68" s="45">
        <v>52</v>
      </c>
      <c r="O68" s="46">
        <f t="shared" si="62"/>
        <v>208</v>
      </c>
      <c r="P68" s="45">
        <v>20</v>
      </c>
      <c r="Q68" s="46">
        <f t="shared" si="63"/>
        <v>114</v>
      </c>
      <c r="R68" s="45">
        <v>42</v>
      </c>
      <c r="S68" s="46">
        <f t="shared" si="64"/>
        <v>252</v>
      </c>
      <c r="T68" s="45">
        <v>16</v>
      </c>
      <c r="U68" s="46">
        <f t="shared" si="65"/>
        <v>107.2</v>
      </c>
      <c r="V68" s="31"/>
      <c r="W68" s="32" t="str">
        <f t="shared" si="66"/>
        <v/>
      </c>
      <c r="X68" s="31"/>
      <c r="Y68" s="32" t="str">
        <f t="shared" si="67"/>
        <v/>
      </c>
      <c r="Z68" s="31"/>
      <c r="AA68" s="32" t="str">
        <f t="shared" si="68"/>
        <v/>
      </c>
      <c r="AB68" s="31"/>
      <c r="AC68" s="32" t="str">
        <f t="shared" si="69"/>
        <v/>
      </c>
      <c r="AD68" s="31"/>
      <c r="AE68" s="32" t="str">
        <f t="shared" si="70"/>
        <v/>
      </c>
      <c r="AF68" s="35">
        <f t="shared" si="71"/>
        <v>921.2</v>
      </c>
      <c r="AG68" s="36">
        <v>15</v>
      </c>
    </row>
    <row r="69" spans="1:33">
      <c r="A69" t="str">
        <f t="shared" si="57"/>
        <v/>
      </c>
      <c r="B69" t="str">
        <f t="shared" si="58"/>
        <v/>
      </c>
      <c r="C69" s="25">
        <v>16</v>
      </c>
      <c r="D69" s="26">
        <f t="shared" si="59"/>
        <v>0</v>
      </c>
      <c r="E69" s="27" t="s">
        <v>143</v>
      </c>
      <c r="F69" s="27" t="s">
        <v>144</v>
      </c>
      <c r="G69" s="26">
        <v>150</v>
      </c>
      <c r="H69" s="26">
        <v>2003</v>
      </c>
      <c r="I69" s="28" t="s">
        <v>145</v>
      </c>
      <c r="J69" s="75"/>
      <c r="K69" s="76" t="str">
        <f t="shared" si="60"/>
        <v/>
      </c>
      <c r="L69" s="45">
        <v>48</v>
      </c>
      <c r="M69" s="46">
        <f t="shared" si="61"/>
        <v>240</v>
      </c>
      <c r="N69" s="45">
        <v>52</v>
      </c>
      <c r="O69" s="46">
        <f t="shared" si="62"/>
        <v>208</v>
      </c>
      <c r="P69" s="45">
        <v>20</v>
      </c>
      <c r="Q69" s="46">
        <f t="shared" si="63"/>
        <v>114</v>
      </c>
      <c r="R69" s="45">
        <v>29</v>
      </c>
      <c r="S69" s="46">
        <f t="shared" si="64"/>
        <v>174</v>
      </c>
      <c r="T69" s="45">
        <v>14</v>
      </c>
      <c r="U69" s="46">
        <f t="shared" si="65"/>
        <v>93.8</v>
      </c>
      <c r="V69" s="31"/>
      <c r="W69" s="32" t="str">
        <f t="shared" si="66"/>
        <v/>
      </c>
      <c r="X69" s="31"/>
      <c r="Y69" s="32" t="str">
        <f t="shared" si="67"/>
        <v/>
      </c>
      <c r="Z69" s="31"/>
      <c r="AA69" s="32" t="str">
        <f t="shared" si="68"/>
        <v/>
      </c>
      <c r="AB69" s="31"/>
      <c r="AC69" s="32" t="str">
        <f t="shared" si="69"/>
        <v/>
      </c>
      <c r="AD69" s="31"/>
      <c r="AE69" s="32" t="str">
        <f t="shared" si="70"/>
        <v/>
      </c>
      <c r="AF69" s="35">
        <f t="shared" si="71"/>
        <v>829.8</v>
      </c>
      <c r="AG69" s="36">
        <v>16</v>
      </c>
    </row>
    <row r="70" spans="1:33" s="13" customFormat="1" ht="12.75" customHeight="1" thickBot="1">
      <c r="C70" s="37"/>
      <c r="D70" s="38"/>
      <c r="E70" s="39"/>
      <c r="F70" s="39"/>
      <c r="G70" s="38"/>
      <c r="H70" s="38"/>
      <c r="I70" s="39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</row>
    <row r="71" spans="1:33" s="7" customFormat="1" ht="15" customHeight="1" thickTop="1" thickBot="1">
      <c r="C71" s="41" t="s">
        <v>146</v>
      </c>
      <c r="D71" s="42"/>
      <c r="E71" s="48"/>
      <c r="F71" s="49"/>
      <c r="G71" s="42"/>
      <c r="H71" s="50" t="str">
        <f>H52</f>
        <v>ročník 2003-2002</v>
      </c>
      <c r="I71" s="51"/>
      <c r="J71" s="93" t="s">
        <v>2</v>
      </c>
      <c r="K71" s="94"/>
      <c r="L71" s="93" t="s">
        <v>3</v>
      </c>
      <c r="M71" s="94"/>
      <c r="N71" s="93" t="s">
        <v>4</v>
      </c>
      <c r="O71" s="94"/>
      <c r="P71" s="93" t="s">
        <v>5</v>
      </c>
      <c r="Q71" s="94"/>
      <c r="R71" s="93" t="s">
        <v>6</v>
      </c>
      <c r="S71" s="94"/>
      <c r="T71" s="93" t="s">
        <v>7</v>
      </c>
      <c r="U71" s="94"/>
      <c r="V71" s="93" t="s">
        <v>8</v>
      </c>
      <c r="W71" s="94"/>
      <c r="X71" s="93" t="s">
        <v>9</v>
      </c>
      <c r="Y71" s="94"/>
      <c r="Z71" s="93" t="s">
        <v>10</v>
      </c>
      <c r="AA71" s="94"/>
      <c r="AB71" s="93" t="s">
        <v>11</v>
      </c>
      <c r="AC71" s="94"/>
      <c r="AD71" s="93" t="s">
        <v>47</v>
      </c>
      <c r="AE71" s="94"/>
      <c r="AF71" s="97" t="s">
        <v>13</v>
      </c>
      <c r="AG71" s="90" t="s">
        <v>14</v>
      </c>
    </row>
    <row r="72" spans="1:33" s="17" customFormat="1" ht="20.25" customHeight="1" thickTop="1" thickBot="1">
      <c r="A72" s="17" t="s">
        <v>18</v>
      </c>
      <c r="B72" s="17" t="s">
        <v>19</v>
      </c>
      <c r="C72" s="18" t="s">
        <v>20</v>
      </c>
      <c r="D72" s="19" t="s">
        <v>21</v>
      </c>
      <c r="E72" s="20" t="s">
        <v>22</v>
      </c>
      <c r="F72" s="20" t="s">
        <v>23</v>
      </c>
      <c r="G72" s="21" t="s">
        <v>24</v>
      </c>
      <c r="H72" s="21" t="s">
        <v>25</v>
      </c>
      <c r="I72" s="22" t="s">
        <v>26</v>
      </c>
      <c r="J72" s="23" t="s">
        <v>27</v>
      </c>
      <c r="K72" s="24" t="s">
        <v>28</v>
      </c>
      <c r="L72" s="23" t="s">
        <v>27</v>
      </c>
      <c r="M72" s="24" t="s">
        <v>28</v>
      </c>
      <c r="N72" s="23" t="s">
        <v>27</v>
      </c>
      <c r="O72" s="24" t="s">
        <v>28</v>
      </c>
      <c r="P72" s="23" t="s">
        <v>27</v>
      </c>
      <c r="Q72" s="24" t="s">
        <v>28</v>
      </c>
      <c r="R72" s="23" t="s">
        <v>27</v>
      </c>
      <c r="S72" s="24" t="s">
        <v>28</v>
      </c>
      <c r="T72" s="23" t="s">
        <v>27</v>
      </c>
      <c r="U72" s="24" t="s">
        <v>28</v>
      </c>
      <c r="V72" s="23" t="s">
        <v>27</v>
      </c>
      <c r="W72" s="24" t="s">
        <v>28</v>
      </c>
      <c r="X72" s="23" t="s">
        <v>27</v>
      </c>
      <c r="Y72" s="24" t="s">
        <v>28</v>
      </c>
      <c r="Z72" s="23" t="s">
        <v>27</v>
      </c>
      <c r="AA72" s="24" t="s">
        <v>28</v>
      </c>
      <c r="AB72" s="23" t="s">
        <v>27</v>
      </c>
      <c r="AC72" s="24" t="s">
        <v>28</v>
      </c>
      <c r="AD72" s="23" t="s">
        <v>29</v>
      </c>
      <c r="AE72" s="24" t="s">
        <v>30</v>
      </c>
      <c r="AF72" s="99"/>
      <c r="AG72" s="92"/>
    </row>
    <row r="73" spans="1:33" ht="15.75" thickTop="1">
      <c r="A73" t="str">
        <f t="shared" ref="A73:A86" si="72">IF(AND(D73="l.",G73="H"),"6",IF(AND(D73="ll.",G73="H"),"7",IF(AND(D73="lll.",G73="H"),"8",IF(AND(D73="lV.",G73="H"),"9",IF(AND(D73="V.",G73="H"),"10","")))))</f>
        <v/>
      </c>
      <c r="B73" t="str">
        <f t="shared" ref="B73:B86" si="73">IF(AND(D73="l.",G73="D"),"1",IF(AND(D73="ll.",G73="D"),"2",IF(AND(D73="lll.",G73="D"),"3",IF(AND(D73="lV.",G73="D"),"4",IF(AND(D73="V.",G73="D"),"5","")))))</f>
        <v/>
      </c>
      <c r="C73" s="43">
        <v>1</v>
      </c>
      <c r="D73" s="44">
        <f>IF(H73&gt;=2005,$J$1,IF(AND(H73&lt;2005,H73&gt;=2003),$K$1,IF(AND(H73&lt;2003,H73&gt;=2001),$L$1,IF(AND(H73&lt;2001,H73&gt;=1999),$M$1,IF(AND(H73&lt;1999,H73&gt;=1997),$N$1,"")))))</f>
        <v>0</v>
      </c>
      <c r="E73" s="27" t="s">
        <v>147</v>
      </c>
      <c r="F73" s="27" t="s">
        <v>148</v>
      </c>
      <c r="G73" s="26">
        <v>150</v>
      </c>
      <c r="H73" s="26">
        <v>2003</v>
      </c>
      <c r="I73" s="28" t="s">
        <v>133</v>
      </c>
      <c r="J73" s="75"/>
      <c r="K73" s="76" t="str">
        <f t="shared" ref="K73:K86" si="74">IF(J73&gt;0,J73*$K$3,"")</f>
        <v/>
      </c>
      <c r="L73" s="45">
        <v>48</v>
      </c>
      <c r="M73" s="46">
        <f t="shared" ref="M73:M86" si="75">IF(L73&gt;0,L73*$M$3,"")</f>
        <v>240</v>
      </c>
      <c r="N73" s="45">
        <v>52</v>
      </c>
      <c r="O73" s="46">
        <f t="shared" ref="O73:O86" si="76">IF(N73&gt;0,N73*$O$3,"")</f>
        <v>208</v>
      </c>
      <c r="P73" s="45">
        <v>40</v>
      </c>
      <c r="Q73" s="46">
        <f t="shared" ref="Q73:Q86" si="77">IF(P73&gt;0,P73*$Q$3,"")</f>
        <v>228</v>
      </c>
      <c r="R73" s="45">
        <v>44</v>
      </c>
      <c r="S73" s="46">
        <f t="shared" ref="S73:S86" si="78">IF(R73&gt;0,R73*$S$3,"")</f>
        <v>264</v>
      </c>
      <c r="T73" s="45">
        <v>48</v>
      </c>
      <c r="U73" s="46">
        <f t="shared" ref="U73:U86" si="79">IF(T73&gt;0,T73*$U$3,"")</f>
        <v>321.60000000000002</v>
      </c>
      <c r="V73" s="31">
        <v>42</v>
      </c>
      <c r="W73" s="32">
        <f t="shared" ref="W73:W86" si="80">IF(V73&gt;0,V73*$W$3,"")</f>
        <v>310.8</v>
      </c>
      <c r="X73" s="31">
        <v>25</v>
      </c>
      <c r="Y73" s="32">
        <f t="shared" ref="Y73:Y86" si="81">IF(X73&gt;0,X73*$Y$3,"")</f>
        <v>200</v>
      </c>
      <c r="Z73" s="31"/>
      <c r="AA73" s="32" t="str">
        <f t="shared" ref="AA73:AA86" si="82">IF(Z73&gt;0,Z73*$AA$3,"")</f>
        <v/>
      </c>
      <c r="AB73" s="31"/>
      <c r="AC73" s="32" t="str">
        <f t="shared" ref="AC73:AC86" si="83">IF(AB73&gt;0,AB73*$AC$3,"")</f>
        <v/>
      </c>
      <c r="AD73" s="31"/>
      <c r="AE73" s="32" t="str">
        <f t="shared" ref="AE73:AE86" si="84">IF(AD73&gt;0,AD73*$AE$3,"")</f>
        <v/>
      </c>
      <c r="AF73" s="64">
        <f t="shared" ref="AF73:AF86" si="85">M73+O73+Q73+S73+U73</f>
        <v>1261.5999999999999</v>
      </c>
      <c r="AG73" s="79">
        <v>1</v>
      </c>
    </row>
    <row r="74" spans="1:33">
      <c r="A74" t="str">
        <f t="shared" si="72"/>
        <v/>
      </c>
      <c r="B74" t="str">
        <f t="shared" si="73"/>
        <v/>
      </c>
      <c r="C74" s="25">
        <v>2</v>
      </c>
      <c r="D74" s="26">
        <f t="shared" ref="D74:D86" si="86">IF(H74&gt;=2005,$J$1,IF(AND(H74&lt;2005,H74&gt;=2003),$K$1,IF(AND(H74&lt;2003,H74&gt;=2001),$L$1,IF(AND(H74&lt;2001,H74&gt;=1999),$M$1,IF(AND(H74&lt;1999,H74&gt;=1997),$N$1,"")))))</f>
        <v>0</v>
      </c>
      <c r="E74" s="27" t="s">
        <v>149</v>
      </c>
      <c r="F74" s="27" t="s">
        <v>150</v>
      </c>
      <c r="G74" s="26">
        <v>150</v>
      </c>
      <c r="H74" s="26">
        <v>2002</v>
      </c>
      <c r="I74" s="28" t="s">
        <v>69</v>
      </c>
      <c r="J74" s="75"/>
      <c r="K74" s="76" t="str">
        <f t="shared" si="74"/>
        <v/>
      </c>
      <c r="L74" s="45">
        <v>48</v>
      </c>
      <c r="M74" s="46">
        <f t="shared" si="75"/>
        <v>240</v>
      </c>
      <c r="N74" s="45">
        <v>52</v>
      </c>
      <c r="O74" s="46">
        <f t="shared" si="76"/>
        <v>208</v>
      </c>
      <c r="P74" s="45">
        <v>40</v>
      </c>
      <c r="Q74" s="46">
        <f t="shared" si="77"/>
        <v>228</v>
      </c>
      <c r="R74" s="45">
        <v>44</v>
      </c>
      <c r="S74" s="46">
        <f t="shared" si="78"/>
        <v>264</v>
      </c>
      <c r="T74" s="45">
        <v>48</v>
      </c>
      <c r="U74" s="46">
        <f t="shared" si="79"/>
        <v>321.60000000000002</v>
      </c>
      <c r="V74" s="31">
        <v>42</v>
      </c>
      <c r="W74" s="32">
        <f t="shared" si="80"/>
        <v>310.8</v>
      </c>
      <c r="X74" s="31">
        <v>24</v>
      </c>
      <c r="Y74" s="32">
        <f t="shared" si="81"/>
        <v>192</v>
      </c>
      <c r="Z74" s="31"/>
      <c r="AA74" s="32" t="str">
        <f t="shared" si="82"/>
        <v/>
      </c>
      <c r="AB74" s="31"/>
      <c r="AC74" s="32" t="str">
        <f t="shared" si="83"/>
        <v/>
      </c>
      <c r="AD74" s="31"/>
      <c r="AE74" s="32" t="str">
        <f t="shared" si="84"/>
        <v/>
      </c>
      <c r="AF74" s="33">
        <f t="shared" si="85"/>
        <v>1261.5999999999999</v>
      </c>
      <c r="AG74" s="79">
        <v>2</v>
      </c>
    </row>
    <row r="75" spans="1:33">
      <c r="A75" t="str">
        <f t="shared" ref="A75:A77" si="87">IF(AND(D75="l.",G75="H"),"6",IF(AND(D75="ll.",G75="H"),"7",IF(AND(D75="lll.",G75="H"),"8",IF(AND(D75="lV.",G75="H"),"9",IF(AND(D75="V.",G75="H"),"10","")))))</f>
        <v/>
      </c>
      <c r="B75" t="str">
        <f t="shared" ref="B75:B77" si="88">IF(AND(D75="l.",G75="D"),"1",IF(AND(D75="ll.",G75="D"),"2",IF(AND(D75="lll.",G75="D"),"3",IF(AND(D75="lV.",G75="D"),"4",IF(AND(D75="V.",G75="D"),"5","")))))</f>
        <v/>
      </c>
      <c r="C75" s="25">
        <v>6</v>
      </c>
      <c r="D75" s="26">
        <f t="shared" ref="D75:D77" si="89">IF(H75&gt;=2005,$J$1,IF(AND(H75&lt;2005,H75&gt;=2003),$K$1,IF(AND(H75&lt;2003,H75&gt;=2001),$L$1,IF(AND(H75&lt;2001,H75&gt;=1999),$M$1,IF(AND(H75&lt;1999,H75&gt;=1997),$N$1,"")))))</f>
        <v>0</v>
      </c>
      <c r="E75" s="27" t="s">
        <v>157</v>
      </c>
      <c r="F75" s="27" t="s">
        <v>116</v>
      </c>
      <c r="G75" s="26">
        <v>150</v>
      </c>
      <c r="H75" s="26">
        <v>2003</v>
      </c>
      <c r="I75" s="28" t="s">
        <v>74</v>
      </c>
      <c r="J75" s="75"/>
      <c r="K75" s="76" t="str">
        <f t="shared" si="74"/>
        <v/>
      </c>
      <c r="L75" s="45">
        <v>48</v>
      </c>
      <c r="M75" s="46">
        <f t="shared" si="75"/>
        <v>240</v>
      </c>
      <c r="N75" s="45">
        <v>52</v>
      </c>
      <c r="O75" s="46">
        <f t="shared" si="76"/>
        <v>208</v>
      </c>
      <c r="P75" s="45">
        <v>40</v>
      </c>
      <c r="Q75" s="46">
        <f t="shared" si="77"/>
        <v>228</v>
      </c>
      <c r="R75" s="45">
        <v>44</v>
      </c>
      <c r="S75" s="46">
        <f t="shared" si="78"/>
        <v>264</v>
      </c>
      <c r="T75" s="45">
        <v>28</v>
      </c>
      <c r="U75" s="46">
        <f t="shared" si="79"/>
        <v>187.6</v>
      </c>
      <c r="V75" s="31"/>
      <c r="W75" s="32" t="str">
        <f t="shared" si="80"/>
        <v/>
      </c>
      <c r="X75" s="31"/>
      <c r="Y75" s="32" t="str">
        <f t="shared" si="81"/>
        <v/>
      </c>
      <c r="Z75" s="31"/>
      <c r="AA75" s="32" t="str">
        <f t="shared" si="82"/>
        <v/>
      </c>
      <c r="AB75" s="31"/>
      <c r="AC75" s="32" t="str">
        <f t="shared" si="83"/>
        <v/>
      </c>
      <c r="AD75" s="31"/>
      <c r="AE75" s="32" t="str">
        <f t="shared" si="84"/>
        <v/>
      </c>
      <c r="AF75" s="60">
        <f t="shared" ref="AF75:AF77" si="90">M75+O75+Q75+S75+U75</f>
        <v>1127.5999999999999</v>
      </c>
      <c r="AG75" s="78" t="s">
        <v>246</v>
      </c>
    </row>
    <row r="76" spans="1:33">
      <c r="A76" t="str">
        <f t="shared" si="87"/>
        <v/>
      </c>
      <c r="B76" t="str">
        <f t="shared" si="88"/>
        <v/>
      </c>
      <c r="C76" s="25">
        <v>7</v>
      </c>
      <c r="D76" s="26">
        <f t="shared" si="89"/>
        <v>0</v>
      </c>
      <c r="E76" s="27" t="s">
        <v>158</v>
      </c>
      <c r="F76" s="27" t="s">
        <v>159</v>
      </c>
      <c r="G76" s="26">
        <v>150</v>
      </c>
      <c r="H76" s="26">
        <v>2003</v>
      </c>
      <c r="I76" s="28" t="s">
        <v>96</v>
      </c>
      <c r="J76" s="75"/>
      <c r="K76" s="76" t="str">
        <f t="shared" si="74"/>
        <v/>
      </c>
      <c r="L76" s="45">
        <v>48</v>
      </c>
      <c r="M76" s="46">
        <f t="shared" si="75"/>
        <v>240</v>
      </c>
      <c r="N76" s="45">
        <v>52</v>
      </c>
      <c r="O76" s="46">
        <f t="shared" si="76"/>
        <v>208</v>
      </c>
      <c r="P76" s="45">
        <v>40</v>
      </c>
      <c r="Q76" s="46">
        <f t="shared" si="77"/>
        <v>228</v>
      </c>
      <c r="R76" s="45">
        <v>44</v>
      </c>
      <c r="S76" s="46">
        <f t="shared" si="78"/>
        <v>264</v>
      </c>
      <c r="T76" s="45">
        <v>28</v>
      </c>
      <c r="U76" s="46">
        <f t="shared" si="79"/>
        <v>187.6</v>
      </c>
      <c r="V76" s="31"/>
      <c r="W76" s="32" t="str">
        <f t="shared" si="80"/>
        <v/>
      </c>
      <c r="X76" s="31"/>
      <c r="Y76" s="32" t="str">
        <f t="shared" si="81"/>
        <v/>
      </c>
      <c r="Z76" s="31"/>
      <c r="AA76" s="32" t="str">
        <f t="shared" si="82"/>
        <v/>
      </c>
      <c r="AB76" s="31"/>
      <c r="AC76" s="32" t="str">
        <f t="shared" si="83"/>
        <v/>
      </c>
      <c r="AD76" s="31"/>
      <c r="AE76" s="32" t="str">
        <f t="shared" si="84"/>
        <v/>
      </c>
      <c r="AF76" s="60">
        <f t="shared" si="90"/>
        <v>1127.5999999999999</v>
      </c>
      <c r="AG76" s="78" t="s">
        <v>246</v>
      </c>
    </row>
    <row r="77" spans="1:33">
      <c r="A77" t="str">
        <f t="shared" si="87"/>
        <v/>
      </c>
      <c r="B77" t="str">
        <f t="shared" si="88"/>
        <v/>
      </c>
      <c r="C77" s="25">
        <v>8</v>
      </c>
      <c r="D77" s="26">
        <f t="shared" si="89"/>
        <v>0</v>
      </c>
      <c r="E77" s="27" t="s">
        <v>160</v>
      </c>
      <c r="F77" s="27" t="s">
        <v>161</v>
      </c>
      <c r="G77" s="26">
        <v>150</v>
      </c>
      <c r="H77" s="26">
        <v>2003</v>
      </c>
      <c r="I77" s="28" t="s">
        <v>117</v>
      </c>
      <c r="J77" s="75"/>
      <c r="K77" s="76" t="str">
        <f t="shared" si="74"/>
        <v/>
      </c>
      <c r="L77" s="45">
        <v>48</v>
      </c>
      <c r="M77" s="46">
        <f t="shared" si="75"/>
        <v>240</v>
      </c>
      <c r="N77" s="45">
        <v>52</v>
      </c>
      <c r="O77" s="46">
        <f t="shared" si="76"/>
        <v>208</v>
      </c>
      <c r="P77" s="45">
        <v>40</v>
      </c>
      <c r="Q77" s="46">
        <f t="shared" si="77"/>
        <v>228</v>
      </c>
      <c r="R77" s="45">
        <v>44</v>
      </c>
      <c r="S77" s="46">
        <f t="shared" si="78"/>
        <v>264</v>
      </c>
      <c r="T77" s="45">
        <v>27</v>
      </c>
      <c r="U77" s="46">
        <f t="shared" si="79"/>
        <v>180.9</v>
      </c>
      <c r="V77" s="31"/>
      <c r="W77" s="32" t="str">
        <f t="shared" si="80"/>
        <v/>
      </c>
      <c r="X77" s="31"/>
      <c r="Y77" s="32" t="str">
        <f t="shared" si="81"/>
        <v/>
      </c>
      <c r="Z77" s="31"/>
      <c r="AA77" s="32" t="str">
        <f t="shared" si="82"/>
        <v/>
      </c>
      <c r="AB77" s="31"/>
      <c r="AC77" s="32" t="str">
        <f t="shared" si="83"/>
        <v/>
      </c>
      <c r="AD77" s="31"/>
      <c r="AE77" s="32" t="str">
        <f t="shared" si="84"/>
        <v/>
      </c>
      <c r="AF77" s="60">
        <f t="shared" si="90"/>
        <v>1120.9000000000001</v>
      </c>
      <c r="AG77" s="80">
        <v>5</v>
      </c>
    </row>
    <row r="78" spans="1:33">
      <c r="A78" t="str">
        <f t="shared" si="72"/>
        <v/>
      </c>
      <c r="B78" t="str">
        <f t="shared" si="73"/>
        <v/>
      </c>
      <c r="C78" s="25">
        <v>3</v>
      </c>
      <c r="D78" s="26">
        <f t="shared" si="86"/>
        <v>0</v>
      </c>
      <c r="E78" s="27" t="s">
        <v>151</v>
      </c>
      <c r="F78" s="27" t="s">
        <v>119</v>
      </c>
      <c r="G78" s="26">
        <v>150</v>
      </c>
      <c r="H78" s="26">
        <v>2003</v>
      </c>
      <c r="I78" s="28" t="s">
        <v>152</v>
      </c>
      <c r="J78" s="75"/>
      <c r="K78" s="76" t="str">
        <f t="shared" si="74"/>
        <v/>
      </c>
      <c r="L78" s="45">
        <v>48</v>
      </c>
      <c r="M78" s="46">
        <f t="shared" si="75"/>
        <v>240</v>
      </c>
      <c r="N78" s="45">
        <v>52</v>
      </c>
      <c r="O78" s="46">
        <f t="shared" si="76"/>
        <v>208</v>
      </c>
      <c r="P78" s="45">
        <v>40</v>
      </c>
      <c r="Q78" s="46">
        <f t="shared" si="77"/>
        <v>228</v>
      </c>
      <c r="R78" s="45">
        <v>44</v>
      </c>
      <c r="S78" s="46">
        <f t="shared" si="78"/>
        <v>264</v>
      </c>
      <c r="T78" s="45">
        <v>26</v>
      </c>
      <c r="U78" s="46">
        <f t="shared" si="79"/>
        <v>174.20000000000002</v>
      </c>
      <c r="V78" s="31">
        <v>20</v>
      </c>
      <c r="W78" s="32">
        <f t="shared" si="80"/>
        <v>148</v>
      </c>
      <c r="X78" s="31"/>
      <c r="Y78" s="32" t="str">
        <f t="shared" si="81"/>
        <v/>
      </c>
      <c r="Z78" s="31"/>
      <c r="AA78" s="32" t="str">
        <f t="shared" si="82"/>
        <v/>
      </c>
      <c r="AB78" s="31"/>
      <c r="AC78" s="32" t="str">
        <f t="shared" si="83"/>
        <v/>
      </c>
      <c r="AD78" s="31"/>
      <c r="AE78" s="32" t="str">
        <f t="shared" si="84"/>
        <v/>
      </c>
      <c r="AF78" s="33">
        <f t="shared" si="85"/>
        <v>1114.2</v>
      </c>
      <c r="AG78" s="79">
        <v>6</v>
      </c>
    </row>
    <row r="79" spans="1:33">
      <c r="A79" t="str">
        <f t="shared" si="72"/>
        <v/>
      </c>
      <c r="B79" t="str">
        <f t="shared" si="73"/>
        <v/>
      </c>
      <c r="C79" s="25">
        <v>4</v>
      </c>
      <c r="D79" s="26">
        <f t="shared" si="86"/>
        <v>0</v>
      </c>
      <c r="E79" s="27" t="s">
        <v>153</v>
      </c>
      <c r="F79" s="27" t="s">
        <v>154</v>
      </c>
      <c r="G79" s="26">
        <v>150</v>
      </c>
      <c r="H79" s="26">
        <v>2003</v>
      </c>
      <c r="I79" s="28" t="s">
        <v>96</v>
      </c>
      <c r="J79" s="75"/>
      <c r="K79" s="76" t="str">
        <f t="shared" si="74"/>
        <v/>
      </c>
      <c r="L79" s="45">
        <v>48</v>
      </c>
      <c r="M79" s="46">
        <f t="shared" si="75"/>
        <v>240</v>
      </c>
      <c r="N79" s="45">
        <v>52</v>
      </c>
      <c r="O79" s="46">
        <f t="shared" si="76"/>
        <v>208</v>
      </c>
      <c r="P79" s="45">
        <v>40</v>
      </c>
      <c r="Q79" s="46">
        <f t="shared" si="77"/>
        <v>228</v>
      </c>
      <c r="R79" s="45">
        <v>44</v>
      </c>
      <c r="S79" s="46">
        <f t="shared" si="78"/>
        <v>264</v>
      </c>
      <c r="T79" s="45">
        <v>26</v>
      </c>
      <c r="U79" s="46">
        <f t="shared" si="79"/>
        <v>174.20000000000002</v>
      </c>
      <c r="V79" s="31">
        <v>17</v>
      </c>
      <c r="W79" s="32">
        <f t="shared" si="80"/>
        <v>125.80000000000001</v>
      </c>
      <c r="X79" s="31"/>
      <c r="Y79" s="32" t="str">
        <f t="shared" si="81"/>
        <v/>
      </c>
      <c r="Z79" s="31"/>
      <c r="AA79" s="32" t="str">
        <f t="shared" si="82"/>
        <v/>
      </c>
      <c r="AB79" s="31"/>
      <c r="AC79" s="32" t="str">
        <f t="shared" si="83"/>
        <v/>
      </c>
      <c r="AD79" s="31"/>
      <c r="AE79" s="32" t="str">
        <f t="shared" si="84"/>
        <v/>
      </c>
      <c r="AF79" s="33">
        <f t="shared" si="85"/>
        <v>1114.2</v>
      </c>
      <c r="AG79" s="102">
        <v>7</v>
      </c>
    </row>
    <row r="80" spans="1:33">
      <c r="A80" t="str">
        <f t="shared" si="72"/>
        <v/>
      </c>
      <c r="B80" t="str">
        <f t="shared" si="73"/>
        <v/>
      </c>
      <c r="C80" s="25">
        <v>5</v>
      </c>
      <c r="D80" s="26">
        <f t="shared" si="86"/>
        <v>0</v>
      </c>
      <c r="E80" s="27" t="s">
        <v>155</v>
      </c>
      <c r="F80" s="27" t="s">
        <v>156</v>
      </c>
      <c r="G80" s="26">
        <v>150</v>
      </c>
      <c r="H80" s="26">
        <v>2003</v>
      </c>
      <c r="I80" s="28"/>
      <c r="J80" s="75"/>
      <c r="K80" s="76" t="str">
        <f t="shared" si="74"/>
        <v/>
      </c>
      <c r="L80" s="45">
        <v>48</v>
      </c>
      <c r="M80" s="46">
        <f t="shared" si="75"/>
        <v>240</v>
      </c>
      <c r="N80" s="45">
        <v>52</v>
      </c>
      <c r="O80" s="46">
        <f t="shared" si="76"/>
        <v>208</v>
      </c>
      <c r="P80" s="45">
        <v>40</v>
      </c>
      <c r="Q80" s="46">
        <f t="shared" si="77"/>
        <v>228</v>
      </c>
      <c r="R80" s="45">
        <v>44</v>
      </c>
      <c r="S80" s="46">
        <f t="shared" si="78"/>
        <v>264</v>
      </c>
      <c r="T80" s="45">
        <v>26</v>
      </c>
      <c r="U80" s="46">
        <f t="shared" si="79"/>
        <v>174.20000000000002</v>
      </c>
      <c r="V80" s="31">
        <v>16</v>
      </c>
      <c r="W80" s="32">
        <f t="shared" si="80"/>
        <v>118.4</v>
      </c>
      <c r="X80" s="31"/>
      <c r="Y80" s="32" t="str">
        <f t="shared" si="81"/>
        <v/>
      </c>
      <c r="Z80" s="31"/>
      <c r="AA80" s="32" t="str">
        <f t="shared" si="82"/>
        <v/>
      </c>
      <c r="AB80" s="31"/>
      <c r="AC80" s="32" t="str">
        <f t="shared" si="83"/>
        <v/>
      </c>
      <c r="AD80" s="31"/>
      <c r="AE80" s="32" t="str">
        <f t="shared" si="84"/>
        <v/>
      </c>
      <c r="AF80" s="33">
        <f t="shared" si="85"/>
        <v>1114.2</v>
      </c>
      <c r="AG80" s="102">
        <v>8</v>
      </c>
    </row>
    <row r="81" spans="1:33">
      <c r="A81" t="str">
        <f t="shared" si="72"/>
        <v/>
      </c>
      <c r="B81" t="str">
        <f t="shared" si="73"/>
        <v/>
      </c>
      <c r="C81" s="25">
        <v>9</v>
      </c>
      <c r="D81" s="26">
        <f t="shared" si="86"/>
        <v>0</v>
      </c>
      <c r="E81" s="27" t="s">
        <v>162</v>
      </c>
      <c r="F81" s="27" t="s">
        <v>163</v>
      </c>
      <c r="G81" s="26">
        <v>150</v>
      </c>
      <c r="H81" s="26">
        <v>2003</v>
      </c>
      <c r="I81" s="28" t="s">
        <v>96</v>
      </c>
      <c r="J81" s="75"/>
      <c r="K81" s="76" t="str">
        <f t="shared" si="74"/>
        <v/>
      </c>
      <c r="L81" s="45">
        <v>48</v>
      </c>
      <c r="M81" s="46">
        <f t="shared" si="75"/>
        <v>240</v>
      </c>
      <c r="N81" s="45">
        <v>52</v>
      </c>
      <c r="O81" s="46">
        <f t="shared" si="76"/>
        <v>208</v>
      </c>
      <c r="P81" s="45">
        <v>39</v>
      </c>
      <c r="Q81" s="46">
        <f t="shared" si="77"/>
        <v>222.3</v>
      </c>
      <c r="R81" s="45">
        <v>43</v>
      </c>
      <c r="S81" s="46">
        <f t="shared" si="78"/>
        <v>258</v>
      </c>
      <c r="T81" s="45">
        <v>26</v>
      </c>
      <c r="U81" s="46">
        <f t="shared" si="79"/>
        <v>174.20000000000002</v>
      </c>
      <c r="V81" s="31"/>
      <c r="W81" s="32" t="str">
        <f t="shared" si="80"/>
        <v/>
      </c>
      <c r="X81" s="31"/>
      <c r="Y81" s="32" t="str">
        <f t="shared" si="81"/>
        <v/>
      </c>
      <c r="Z81" s="31"/>
      <c r="AA81" s="32" t="str">
        <f t="shared" si="82"/>
        <v/>
      </c>
      <c r="AB81" s="31"/>
      <c r="AC81" s="32" t="str">
        <f t="shared" si="83"/>
        <v/>
      </c>
      <c r="AD81" s="31"/>
      <c r="AE81" s="32" t="str">
        <f t="shared" si="84"/>
        <v/>
      </c>
      <c r="AF81" s="60">
        <f t="shared" si="85"/>
        <v>1102.5</v>
      </c>
      <c r="AG81" s="80">
        <v>9</v>
      </c>
    </row>
    <row r="82" spans="1:33">
      <c r="A82" t="str">
        <f t="shared" si="72"/>
        <v/>
      </c>
      <c r="B82" t="str">
        <f t="shared" si="73"/>
        <v/>
      </c>
      <c r="C82" s="25">
        <v>10</v>
      </c>
      <c r="D82" s="26">
        <f t="shared" si="86"/>
        <v>0</v>
      </c>
      <c r="E82" s="27" t="s">
        <v>162</v>
      </c>
      <c r="F82" s="27" t="s">
        <v>156</v>
      </c>
      <c r="G82" s="26">
        <v>150</v>
      </c>
      <c r="H82" s="26">
        <v>2003</v>
      </c>
      <c r="I82" s="28" t="s">
        <v>96</v>
      </c>
      <c r="J82" s="75"/>
      <c r="K82" s="76" t="str">
        <f t="shared" si="74"/>
        <v/>
      </c>
      <c r="L82" s="45">
        <v>48</v>
      </c>
      <c r="M82" s="46">
        <f t="shared" si="75"/>
        <v>240</v>
      </c>
      <c r="N82" s="45">
        <v>52</v>
      </c>
      <c r="O82" s="46">
        <f t="shared" si="76"/>
        <v>208</v>
      </c>
      <c r="P82" s="45">
        <v>40</v>
      </c>
      <c r="Q82" s="46">
        <f t="shared" si="77"/>
        <v>228</v>
      </c>
      <c r="R82" s="45">
        <v>44</v>
      </c>
      <c r="S82" s="46">
        <f t="shared" si="78"/>
        <v>264</v>
      </c>
      <c r="T82" s="45">
        <v>14</v>
      </c>
      <c r="U82" s="46">
        <f t="shared" si="79"/>
        <v>93.8</v>
      </c>
      <c r="V82" s="31"/>
      <c r="W82" s="32" t="str">
        <f t="shared" si="80"/>
        <v/>
      </c>
      <c r="X82" s="31"/>
      <c r="Y82" s="32" t="str">
        <f t="shared" si="81"/>
        <v/>
      </c>
      <c r="Z82" s="31"/>
      <c r="AA82" s="32" t="str">
        <f t="shared" si="82"/>
        <v/>
      </c>
      <c r="AB82" s="31"/>
      <c r="AC82" s="32" t="str">
        <f t="shared" si="83"/>
        <v/>
      </c>
      <c r="AD82" s="31"/>
      <c r="AE82" s="32" t="str">
        <f t="shared" si="84"/>
        <v/>
      </c>
      <c r="AF82" s="60">
        <f t="shared" si="85"/>
        <v>1033.8</v>
      </c>
      <c r="AG82" s="80">
        <v>10</v>
      </c>
    </row>
    <row r="83" spans="1:33">
      <c r="A83" t="str">
        <f t="shared" si="72"/>
        <v/>
      </c>
      <c r="B83" t="str">
        <f t="shared" si="73"/>
        <v/>
      </c>
      <c r="C83" s="25">
        <v>11</v>
      </c>
      <c r="D83" s="26">
        <f t="shared" si="86"/>
        <v>0</v>
      </c>
      <c r="E83" s="27" t="s">
        <v>164</v>
      </c>
      <c r="F83" s="27" t="s">
        <v>98</v>
      </c>
      <c r="G83" s="26">
        <v>150</v>
      </c>
      <c r="H83" s="26">
        <v>2002</v>
      </c>
      <c r="I83" s="28" t="s">
        <v>69</v>
      </c>
      <c r="J83" s="75"/>
      <c r="K83" s="76" t="str">
        <f t="shared" si="74"/>
        <v/>
      </c>
      <c r="L83" s="45">
        <v>48</v>
      </c>
      <c r="M83" s="46">
        <f t="shared" si="75"/>
        <v>240</v>
      </c>
      <c r="N83" s="45">
        <v>52</v>
      </c>
      <c r="O83" s="46">
        <f t="shared" si="76"/>
        <v>208</v>
      </c>
      <c r="P83" s="45">
        <v>24</v>
      </c>
      <c r="Q83" s="46">
        <f t="shared" si="77"/>
        <v>136.80000000000001</v>
      </c>
      <c r="R83" s="45">
        <v>44</v>
      </c>
      <c r="S83" s="46">
        <f t="shared" si="78"/>
        <v>264</v>
      </c>
      <c r="T83" s="45">
        <v>27</v>
      </c>
      <c r="U83" s="46">
        <f t="shared" si="79"/>
        <v>180.9</v>
      </c>
      <c r="V83" s="31"/>
      <c r="W83" s="32" t="str">
        <f t="shared" si="80"/>
        <v/>
      </c>
      <c r="X83" s="31"/>
      <c r="Y83" s="32" t="str">
        <f t="shared" si="81"/>
        <v/>
      </c>
      <c r="Z83" s="31"/>
      <c r="AA83" s="32" t="str">
        <f t="shared" si="82"/>
        <v/>
      </c>
      <c r="AB83" s="31"/>
      <c r="AC83" s="32" t="str">
        <f t="shared" si="83"/>
        <v/>
      </c>
      <c r="AD83" s="31"/>
      <c r="AE83" s="32" t="str">
        <f t="shared" si="84"/>
        <v/>
      </c>
      <c r="AF83" s="60">
        <f t="shared" si="85"/>
        <v>1029.7</v>
      </c>
      <c r="AG83" s="80">
        <v>11</v>
      </c>
    </row>
    <row r="84" spans="1:33">
      <c r="A84" t="str">
        <f t="shared" si="72"/>
        <v/>
      </c>
      <c r="B84" t="str">
        <f t="shared" si="73"/>
        <v/>
      </c>
      <c r="C84" s="25">
        <v>12</v>
      </c>
      <c r="D84" s="26">
        <f t="shared" si="86"/>
        <v>0</v>
      </c>
      <c r="E84" s="27" t="s">
        <v>165</v>
      </c>
      <c r="F84" s="27" t="s">
        <v>166</v>
      </c>
      <c r="G84" s="26">
        <v>150</v>
      </c>
      <c r="H84" s="26">
        <v>2002</v>
      </c>
      <c r="I84" s="28" t="s">
        <v>117</v>
      </c>
      <c r="J84" s="75"/>
      <c r="K84" s="76" t="str">
        <f t="shared" si="74"/>
        <v/>
      </c>
      <c r="L84" s="45">
        <v>48</v>
      </c>
      <c r="M84" s="46">
        <f t="shared" si="75"/>
        <v>240</v>
      </c>
      <c r="N84" s="45">
        <v>52</v>
      </c>
      <c r="O84" s="46">
        <f t="shared" si="76"/>
        <v>208</v>
      </c>
      <c r="P84" s="45">
        <v>21</v>
      </c>
      <c r="Q84" s="46">
        <f t="shared" si="77"/>
        <v>119.7</v>
      </c>
      <c r="R84" s="45">
        <v>44</v>
      </c>
      <c r="S84" s="46">
        <f t="shared" si="78"/>
        <v>264</v>
      </c>
      <c r="T84" s="45">
        <v>27</v>
      </c>
      <c r="U84" s="46">
        <f t="shared" si="79"/>
        <v>180.9</v>
      </c>
      <c r="V84" s="31"/>
      <c r="W84" s="32" t="str">
        <f t="shared" si="80"/>
        <v/>
      </c>
      <c r="X84" s="31"/>
      <c r="Y84" s="32" t="str">
        <f t="shared" si="81"/>
        <v/>
      </c>
      <c r="Z84" s="31"/>
      <c r="AA84" s="32" t="str">
        <f t="shared" si="82"/>
        <v/>
      </c>
      <c r="AB84" s="31"/>
      <c r="AC84" s="32" t="str">
        <f t="shared" si="83"/>
        <v/>
      </c>
      <c r="AD84" s="31"/>
      <c r="AE84" s="32" t="str">
        <f t="shared" si="84"/>
        <v/>
      </c>
      <c r="AF84" s="60">
        <f t="shared" si="85"/>
        <v>1012.6</v>
      </c>
      <c r="AG84" s="80">
        <v>12</v>
      </c>
    </row>
    <row r="85" spans="1:33">
      <c r="A85" t="str">
        <f t="shared" si="72"/>
        <v/>
      </c>
      <c r="B85" t="str">
        <f t="shared" si="73"/>
        <v/>
      </c>
      <c r="C85" s="25">
        <v>13</v>
      </c>
      <c r="D85" s="26">
        <f t="shared" si="86"/>
        <v>0</v>
      </c>
      <c r="E85" s="27" t="s">
        <v>167</v>
      </c>
      <c r="F85" s="27" t="s">
        <v>92</v>
      </c>
      <c r="G85" s="26">
        <v>150</v>
      </c>
      <c r="H85" s="26">
        <v>2002</v>
      </c>
      <c r="I85" s="28" t="s">
        <v>107</v>
      </c>
      <c r="J85" s="75"/>
      <c r="K85" s="76" t="str">
        <f t="shared" si="74"/>
        <v/>
      </c>
      <c r="L85" s="45">
        <v>48</v>
      </c>
      <c r="M85" s="46">
        <f t="shared" si="75"/>
        <v>240</v>
      </c>
      <c r="N85" s="45">
        <v>52</v>
      </c>
      <c r="O85" s="46">
        <f t="shared" si="76"/>
        <v>208</v>
      </c>
      <c r="P85" s="45">
        <v>22</v>
      </c>
      <c r="Q85" s="46">
        <f t="shared" si="77"/>
        <v>125.4</v>
      </c>
      <c r="R85" s="45">
        <v>44</v>
      </c>
      <c r="S85" s="46">
        <f t="shared" si="78"/>
        <v>264</v>
      </c>
      <c r="T85" s="45">
        <v>26</v>
      </c>
      <c r="U85" s="46">
        <f t="shared" si="79"/>
        <v>174.20000000000002</v>
      </c>
      <c r="V85" s="31"/>
      <c r="W85" s="32" t="str">
        <f t="shared" si="80"/>
        <v/>
      </c>
      <c r="X85" s="31"/>
      <c r="Y85" s="32" t="str">
        <f t="shared" si="81"/>
        <v/>
      </c>
      <c r="Z85" s="31"/>
      <c r="AA85" s="32" t="str">
        <f t="shared" si="82"/>
        <v/>
      </c>
      <c r="AB85" s="31"/>
      <c r="AC85" s="32" t="str">
        <f t="shared" si="83"/>
        <v/>
      </c>
      <c r="AD85" s="31"/>
      <c r="AE85" s="32" t="str">
        <f t="shared" si="84"/>
        <v/>
      </c>
      <c r="AF85" s="60">
        <f t="shared" si="85"/>
        <v>1011.6</v>
      </c>
      <c r="AG85" s="80">
        <v>13</v>
      </c>
    </row>
    <row r="86" spans="1:33">
      <c r="A86" t="str">
        <f t="shared" si="72"/>
        <v/>
      </c>
      <c r="B86" t="str">
        <f t="shared" si="73"/>
        <v/>
      </c>
      <c r="C86" s="25">
        <v>14</v>
      </c>
      <c r="D86" s="26">
        <f t="shared" si="86"/>
        <v>0</v>
      </c>
      <c r="E86" s="27" t="s">
        <v>168</v>
      </c>
      <c r="F86" s="27" t="s">
        <v>169</v>
      </c>
      <c r="G86" s="26">
        <v>150</v>
      </c>
      <c r="H86" s="26">
        <v>2003</v>
      </c>
      <c r="I86" s="28" t="s">
        <v>96</v>
      </c>
      <c r="J86" s="75"/>
      <c r="K86" s="76" t="str">
        <f t="shared" si="74"/>
        <v/>
      </c>
      <c r="L86" s="45">
        <v>48</v>
      </c>
      <c r="M86" s="46">
        <f t="shared" si="75"/>
        <v>240</v>
      </c>
      <c r="N86" s="45">
        <v>52</v>
      </c>
      <c r="O86" s="46">
        <f t="shared" si="76"/>
        <v>208</v>
      </c>
      <c r="P86" s="45">
        <v>20</v>
      </c>
      <c r="Q86" s="46">
        <f t="shared" si="77"/>
        <v>114</v>
      </c>
      <c r="R86" s="45">
        <v>44</v>
      </c>
      <c r="S86" s="46">
        <f t="shared" si="78"/>
        <v>264</v>
      </c>
      <c r="T86" s="45">
        <v>26</v>
      </c>
      <c r="U86" s="46">
        <f t="shared" si="79"/>
        <v>174.20000000000002</v>
      </c>
      <c r="V86" s="31"/>
      <c r="W86" s="32" t="str">
        <f t="shared" si="80"/>
        <v/>
      </c>
      <c r="X86" s="31"/>
      <c r="Y86" s="32" t="str">
        <f t="shared" si="81"/>
        <v/>
      </c>
      <c r="Z86" s="31"/>
      <c r="AA86" s="32" t="str">
        <f t="shared" si="82"/>
        <v/>
      </c>
      <c r="AB86" s="31"/>
      <c r="AC86" s="32" t="str">
        <f t="shared" si="83"/>
        <v/>
      </c>
      <c r="AD86" s="31"/>
      <c r="AE86" s="32" t="str">
        <f t="shared" si="84"/>
        <v/>
      </c>
      <c r="AF86" s="60">
        <f t="shared" si="85"/>
        <v>1000.2</v>
      </c>
      <c r="AG86" s="80">
        <v>14</v>
      </c>
    </row>
    <row r="87" spans="1:33" s="13" customFormat="1" ht="12.75" customHeight="1" thickBot="1">
      <c r="C87" s="37"/>
      <c r="D87" s="38"/>
      <c r="E87" s="39"/>
      <c r="F87" s="39"/>
      <c r="G87" s="38"/>
      <c r="H87" s="38"/>
      <c r="I87" s="39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8" spans="1:33" s="7" customFormat="1" ht="15" customHeight="1" thickTop="1" thickBot="1">
      <c r="C88" s="41" t="s">
        <v>170</v>
      </c>
      <c r="D88" s="42"/>
      <c r="E88" s="48"/>
      <c r="F88" s="49"/>
      <c r="G88" s="42"/>
      <c r="H88" s="50" t="s">
        <v>171</v>
      </c>
      <c r="I88" s="51"/>
      <c r="J88" s="93" t="s">
        <v>2</v>
      </c>
      <c r="K88" s="94"/>
      <c r="L88" s="93" t="s">
        <v>3</v>
      </c>
      <c r="M88" s="94"/>
      <c r="N88" s="93" t="s">
        <v>4</v>
      </c>
      <c r="O88" s="94"/>
      <c r="P88" s="93" t="s">
        <v>5</v>
      </c>
      <c r="Q88" s="94"/>
      <c r="R88" s="93" t="s">
        <v>6</v>
      </c>
      <c r="S88" s="94"/>
      <c r="T88" s="93" t="s">
        <v>7</v>
      </c>
      <c r="U88" s="94"/>
      <c r="V88" s="93" t="s">
        <v>8</v>
      </c>
      <c r="W88" s="94"/>
      <c r="X88" s="93" t="s">
        <v>9</v>
      </c>
      <c r="Y88" s="94"/>
      <c r="Z88" s="93" t="s">
        <v>10</v>
      </c>
      <c r="AA88" s="94"/>
      <c r="AB88" s="93" t="s">
        <v>11</v>
      </c>
      <c r="AC88" s="94"/>
      <c r="AD88" s="93" t="s">
        <v>47</v>
      </c>
      <c r="AE88" s="94"/>
      <c r="AF88" s="97" t="s">
        <v>13</v>
      </c>
      <c r="AG88" s="90" t="s">
        <v>14</v>
      </c>
    </row>
    <row r="89" spans="1:33" s="17" customFormat="1" ht="20.25" customHeight="1" thickTop="1" thickBot="1">
      <c r="A89" s="17" t="s">
        <v>18</v>
      </c>
      <c r="B89" s="17" t="s">
        <v>19</v>
      </c>
      <c r="C89" s="18" t="s">
        <v>20</v>
      </c>
      <c r="D89" s="19" t="s">
        <v>21</v>
      </c>
      <c r="E89" s="20" t="s">
        <v>22</v>
      </c>
      <c r="F89" s="20" t="s">
        <v>23</v>
      </c>
      <c r="G89" s="21" t="s">
        <v>24</v>
      </c>
      <c r="H89" s="21" t="s">
        <v>25</v>
      </c>
      <c r="I89" s="22" t="s">
        <v>26</v>
      </c>
      <c r="J89" s="23" t="s">
        <v>27</v>
      </c>
      <c r="K89" s="24" t="s">
        <v>28</v>
      </c>
      <c r="L89" s="23" t="s">
        <v>27</v>
      </c>
      <c r="M89" s="24" t="s">
        <v>28</v>
      </c>
      <c r="N89" s="23" t="s">
        <v>27</v>
      </c>
      <c r="O89" s="24" t="s">
        <v>28</v>
      </c>
      <c r="P89" s="23" t="s">
        <v>27</v>
      </c>
      <c r="Q89" s="24" t="s">
        <v>28</v>
      </c>
      <c r="R89" s="23" t="s">
        <v>27</v>
      </c>
      <c r="S89" s="24" t="s">
        <v>28</v>
      </c>
      <c r="T89" s="23" t="s">
        <v>27</v>
      </c>
      <c r="U89" s="24" t="s">
        <v>28</v>
      </c>
      <c r="V89" s="23" t="s">
        <v>27</v>
      </c>
      <c r="W89" s="24" t="s">
        <v>28</v>
      </c>
      <c r="X89" s="23" t="s">
        <v>27</v>
      </c>
      <c r="Y89" s="24" t="s">
        <v>28</v>
      </c>
      <c r="Z89" s="23" t="s">
        <v>27</v>
      </c>
      <c r="AA89" s="24" t="s">
        <v>28</v>
      </c>
      <c r="AB89" s="23" t="s">
        <v>27</v>
      </c>
      <c r="AC89" s="24" t="s">
        <v>28</v>
      </c>
      <c r="AD89" s="23" t="s">
        <v>29</v>
      </c>
      <c r="AE89" s="24" t="s">
        <v>30</v>
      </c>
      <c r="AF89" s="99"/>
      <c r="AG89" s="92"/>
    </row>
    <row r="90" spans="1:33" ht="15.75" thickTop="1">
      <c r="A90" s="62" t="str">
        <f t="shared" ref="A90:A104" si="91">IF(AND(D90="l.",G90="H"),"6",IF(AND(D90="ll.",G90="H"),"7",IF(AND(D90="lll.",G90="H"),"8",IF(AND(D90="lV.",G90="H"),"9",IF(AND(D90="V.",G90="H"),"10","")))))</f>
        <v/>
      </c>
      <c r="B90" s="62" t="str">
        <f t="shared" ref="B90:B104" si="92">IF(AND(D90="l.",G90="D"),"1",IF(AND(D90="ll.",G90="D"),"2",IF(AND(D90="lll.",G90="D"),"3",IF(AND(D90="lV.",G90="D"),"4",IF(AND(D90="V.",G90="D"),"5","")))))</f>
        <v/>
      </c>
      <c r="C90" s="43">
        <v>1</v>
      </c>
      <c r="D90" s="44">
        <f t="shared" ref="D90:D104" si="93">IF(H90&gt;=2005,$J$1,IF(AND(H90&lt;2005,H90&gt;=2003),$K$1,IF(AND(H90&lt;2003,H90&gt;=2001),$L$1,IF(AND(H90&lt;2001,H90&gt;=1999),$M$1,IF(AND(H90&lt;1999,H90&gt;=1997),$N$1,"")))))</f>
        <v>0</v>
      </c>
      <c r="E90" s="52" t="s">
        <v>172</v>
      </c>
      <c r="F90" s="52" t="s">
        <v>173</v>
      </c>
      <c r="G90" s="44">
        <v>150</v>
      </c>
      <c r="H90" s="44">
        <v>2000</v>
      </c>
      <c r="I90" s="28" t="s">
        <v>174</v>
      </c>
      <c r="J90" s="56"/>
      <c r="K90" s="57" t="str">
        <f t="shared" ref="K90:K109" si="94">IF(J90&gt;0,J90*$K$3,"")</f>
        <v/>
      </c>
      <c r="L90" s="81">
        <v>48</v>
      </c>
      <c r="M90" s="82">
        <f t="shared" ref="M90:M109" si="95">IF(L90&gt;0,L90*$M$3,"")</f>
        <v>240</v>
      </c>
      <c r="N90" s="72"/>
      <c r="O90" s="73" t="str">
        <f t="shared" ref="O90:O109" si="96">IF(N90&gt;0,N90*$O$3,"")</f>
        <v/>
      </c>
      <c r="P90" s="54">
        <v>40</v>
      </c>
      <c r="Q90" s="55">
        <f t="shared" ref="Q90:Q109" si="97">IF(P90&gt;0,P90*$Q$3,"")</f>
        <v>228</v>
      </c>
      <c r="R90" s="54">
        <v>44</v>
      </c>
      <c r="S90" s="55">
        <f t="shared" ref="S90:S109" si="98">IF(R90&gt;0,R90*$S$3,"")</f>
        <v>264</v>
      </c>
      <c r="T90" s="54">
        <v>48</v>
      </c>
      <c r="U90" s="55">
        <f t="shared" ref="U90:U109" si="99">IF(T90&gt;0,T90*$U$3,"")</f>
        <v>321.60000000000002</v>
      </c>
      <c r="V90" s="54">
        <v>42</v>
      </c>
      <c r="W90" s="55">
        <f t="shared" ref="W90:W109" si="100">IF(V90&gt;0,V90*$W$3,"")</f>
        <v>310.8</v>
      </c>
      <c r="X90" s="54">
        <v>25</v>
      </c>
      <c r="Y90" s="55">
        <f t="shared" ref="Y90:Y109" si="101">IF(X90&gt;0,X90*$Y$3,"")</f>
        <v>200</v>
      </c>
      <c r="Z90" s="56">
        <v>52</v>
      </c>
      <c r="AA90" s="57">
        <f t="shared" ref="AA90:AA109" si="102">IF(Z90&gt;0,Z90*$AA$3,"")</f>
        <v>436.8</v>
      </c>
      <c r="AB90" s="56"/>
      <c r="AC90" s="57" t="str">
        <f t="shared" ref="AC90:AC109" si="103">IF(AB90&gt;0,AB90*$AC$3,"")</f>
        <v/>
      </c>
      <c r="AD90" s="56"/>
      <c r="AE90" s="57" t="str">
        <f t="shared" ref="AE90:AE109" si="104">IF(AD90&gt;0,AD90*$AE$3,"")</f>
        <v/>
      </c>
      <c r="AF90" s="64">
        <f t="shared" ref="AF90:AF109" si="105">M90+Q90+S90+U90+W90+Y90</f>
        <v>1564.3999999999999</v>
      </c>
      <c r="AG90" s="58">
        <v>1</v>
      </c>
    </row>
    <row r="91" spans="1:33">
      <c r="A91" s="62" t="str">
        <f t="shared" si="91"/>
        <v/>
      </c>
      <c r="B91" s="62" t="str">
        <f t="shared" si="92"/>
        <v/>
      </c>
      <c r="C91" s="25">
        <v>2</v>
      </c>
      <c r="D91" s="26">
        <f t="shared" si="93"/>
        <v>0</v>
      </c>
      <c r="E91" s="27" t="s">
        <v>175</v>
      </c>
      <c r="F91" s="27" t="s">
        <v>176</v>
      </c>
      <c r="G91" s="26">
        <v>150</v>
      </c>
      <c r="H91" s="26">
        <v>2001</v>
      </c>
      <c r="I91" s="28" t="s">
        <v>96</v>
      </c>
      <c r="J91" s="31"/>
      <c r="K91" s="32" t="str">
        <f t="shared" si="94"/>
        <v/>
      </c>
      <c r="L91" s="83">
        <v>48</v>
      </c>
      <c r="M91" s="84">
        <f t="shared" si="95"/>
        <v>240</v>
      </c>
      <c r="N91" s="75"/>
      <c r="O91" s="76" t="str">
        <f t="shared" si="96"/>
        <v/>
      </c>
      <c r="P91" s="45">
        <v>40</v>
      </c>
      <c r="Q91" s="46">
        <f t="shared" si="97"/>
        <v>228</v>
      </c>
      <c r="R91" s="45">
        <v>44</v>
      </c>
      <c r="S91" s="46">
        <f t="shared" si="98"/>
        <v>264</v>
      </c>
      <c r="T91" s="45">
        <v>48</v>
      </c>
      <c r="U91" s="46">
        <f t="shared" si="99"/>
        <v>321.60000000000002</v>
      </c>
      <c r="V91" s="45">
        <v>42</v>
      </c>
      <c r="W91" s="46">
        <f t="shared" si="100"/>
        <v>310.8</v>
      </c>
      <c r="X91" s="45">
        <v>25</v>
      </c>
      <c r="Y91" s="46">
        <f t="shared" si="101"/>
        <v>200</v>
      </c>
      <c r="Z91" s="31">
        <v>43</v>
      </c>
      <c r="AA91" s="32">
        <f t="shared" si="102"/>
        <v>361.2</v>
      </c>
      <c r="AB91" s="31"/>
      <c r="AC91" s="32" t="str">
        <f t="shared" si="103"/>
        <v/>
      </c>
      <c r="AD91" s="31"/>
      <c r="AE91" s="32" t="str">
        <f t="shared" si="104"/>
        <v/>
      </c>
      <c r="AF91" s="33">
        <f t="shared" si="105"/>
        <v>1564.3999999999999</v>
      </c>
      <c r="AG91" s="34">
        <v>2</v>
      </c>
    </row>
    <row r="92" spans="1:33">
      <c r="A92" s="62" t="str">
        <f t="shared" si="91"/>
        <v/>
      </c>
      <c r="B92" s="62" t="str">
        <f t="shared" si="92"/>
        <v/>
      </c>
      <c r="C92" s="25">
        <v>3</v>
      </c>
      <c r="D92" s="26">
        <f t="shared" si="93"/>
        <v>0</v>
      </c>
      <c r="E92" s="27" t="s">
        <v>177</v>
      </c>
      <c r="F92" s="27" t="s">
        <v>68</v>
      </c>
      <c r="G92" s="26">
        <v>150</v>
      </c>
      <c r="H92" s="26">
        <v>2001</v>
      </c>
      <c r="I92" s="28" t="s">
        <v>96</v>
      </c>
      <c r="J92" s="31"/>
      <c r="K92" s="32" t="str">
        <f t="shared" si="94"/>
        <v/>
      </c>
      <c r="L92" s="83">
        <v>48</v>
      </c>
      <c r="M92" s="84">
        <f t="shared" si="95"/>
        <v>240</v>
      </c>
      <c r="N92" s="75"/>
      <c r="O92" s="76" t="str">
        <f t="shared" si="96"/>
        <v/>
      </c>
      <c r="P92" s="45">
        <v>40</v>
      </c>
      <c r="Q92" s="46">
        <f t="shared" si="97"/>
        <v>228</v>
      </c>
      <c r="R92" s="45">
        <v>44</v>
      </c>
      <c r="S92" s="46">
        <f t="shared" si="98"/>
        <v>264</v>
      </c>
      <c r="T92" s="45">
        <v>48</v>
      </c>
      <c r="U92" s="46">
        <f t="shared" si="99"/>
        <v>321.60000000000002</v>
      </c>
      <c r="V92" s="45">
        <v>42</v>
      </c>
      <c r="W92" s="46">
        <f t="shared" si="100"/>
        <v>310.8</v>
      </c>
      <c r="X92" s="45">
        <v>19</v>
      </c>
      <c r="Y92" s="46">
        <f t="shared" si="101"/>
        <v>152</v>
      </c>
      <c r="Z92" s="31"/>
      <c r="AA92" s="32" t="str">
        <f t="shared" si="102"/>
        <v/>
      </c>
      <c r="AB92" s="31"/>
      <c r="AC92" s="32" t="str">
        <f t="shared" si="103"/>
        <v/>
      </c>
      <c r="AD92" s="31"/>
      <c r="AE92" s="32" t="str">
        <f t="shared" si="104"/>
        <v/>
      </c>
      <c r="AF92" s="35">
        <f t="shared" si="105"/>
        <v>1516.3999999999999</v>
      </c>
      <c r="AG92" s="34">
        <v>3</v>
      </c>
    </row>
    <row r="93" spans="1:33">
      <c r="A93" s="62" t="str">
        <f t="shared" si="91"/>
        <v/>
      </c>
      <c r="B93" s="62" t="str">
        <f t="shared" si="92"/>
        <v/>
      </c>
      <c r="C93" s="25">
        <v>4</v>
      </c>
      <c r="D93" s="26">
        <f t="shared" si="93"/>
        <v>0</v>
      </c>
      <c r="E93" s="27" t="s">
        <v>178</v>
      </c>
      <c r="F93" s="27" t="s">
        <v>179</v>
      </c>
      <c r="G93" s="26">
        <v>150</v>
      </c>
      <c r="H93" s="26">
        <v>2000</v>
      </c>
      <c r="I93" s="28" t="s">
        <v>174</v>
      </c>
      <c r="J93" s="31"/>
      <c r="K93" s="32" t="str">
        <f t="shared" si="94"/>
        <v/>
      </c>
      <c r="L93" s="83">
        <v>48</v>
      </c>
      <c r="M93" s="84">
        <f t="shared" si="95"/>
        <v>240</v>
      </c>
      <c r="N93" s="75"/>
      <c r="O93" s="76" t="str">
        <f t="shared" si="96"/>
        <v/>
      </c>
      <c r="P93" s="45">
        <v>40</v>
      </c>
      <c r="Q93" s="46">
        <f t="shared" si="97"/>
        <v>228</v>
      </c>
      <c r="R93" s="45">
        <v>44</v>
      </c>
      <c r="S93" s="46">
        <f t="shared" si="98"/>
        <v>264</v>
      </c>
      <c r="T93" s="45">
        <v>43</v>
      </c>
      <c r="U93" s="46">
        <f t="shared" si="99"/>
        <v>288.10000000000002</v>
      </c>
      <c r="V93" s="45">
        <v>39</v>
      </c>
      <c r="W93" s="46">
        <f t="shared" si="100"/>
        <v>288.60000000000002</v>
      </c>
      <c r="X93" s="45">
        <v>25</v>
      </c>
      <c r="Y93" s="46">
        <f t="shared" si="101"/>
        <v>200</v>
      </c>
      <c r="Z93" s="31"/>
      <c r="AA93" s="32" t="str">
        <f t="shared" si="102"/>
        <v/>
      </c>
      <c r="AB93" s="31"/>
      <c r="AC93" s="32" t="str">
        <f t="shared" si="103"/>
        <v/>
      </c>
      <c r="AD93" s="31"/>
      <c r="AE93" s="32" t="str">
        <f t="shared" si="104"/>
        <v/>
      </c>
      <c r="AF93" s="35">
        <f t="shared" si="105"/>
        <v>1508.7</v>
      </c>
      <c r="AG93" s="36">
        <v>4</v>
      </c>
    </row>
    <row r="94" spans="1:33">
      <c r="A94" s="62" t="str">
        <f t="shared" si="91"/>
        <v/>
      </c>
      <c r="B94" s="62" t="str">
        <f t="shared" si="92"/>
        <v/>
      </c>
      <c r="C94" s="25">
        <v>5</v>
      </c>
      <c r="D94" s="26">
        <f t="shared" si="93"/>
        <v>0</v>
      </c>
      <c r="E94" s="27" t="s">
        <v>77</v>
      </c>
      <c r="F94" s="27" t="s">
        <v>180</v>
      </c>
      <c r="G94" s="26">
        <v>150</v>
      </c>
      <c r="H94" s="26">
        <v>2000</v>
      </c>
      <c r="I94" s="28" t="s">
        <v>174</v>
      </c>
      <c r="J94" s="31"/>
      <c r="K94" s="32" t="str">
        <f t="shared" si="94"/>
        <v/>
      </c>
      <c r="L94" s="83">
        <v>48</v>
      </c>
      <c r="M94" s="84">
        <f t="shared" si="95"/>
        <v>240</v>
      </c>
      <c r="N94" s="75"/>
      <c r="O94" s="76" t="str">
        <f t="shared" si="96"/>
        <v/>
      </c>
      <c r="P94" s="45">
        <v>40</v>
      </c>
      <c r="Q94" s="46">
        <f t="shared" si="97"/>
        <v>228</v>
      </c>
      <c r="R94" s="45">
        <v>44</v>
      </c>
      <c r="S94" s="46">
        <f t="shared" si="98"/>
        <v>264</v>
      </c>
      <c r="T94" s="45">
        <v>48</v>
      </c>
      <c r="U94" s="46">
        <f t="shared" si="99"/>
        <v>321.60000000000002</v>
      </c>
      <c r="V94" s="45">
        <v>33</v>
      </c>
      <c r="W94" s="46">
        <f t="shared" si="100"/>
        <v>244.20000000000002</v>
      </c>
      <c r="X94" s="45">
        <v>19</v>
      </c>
      <c r="Y94" s="46">
        <f t="shared" si="101"/>
        <v>152</v>
      </c>
      <c r="Z94" s="31">
        <v>36</v>
      </c>
      <c r="AA94" s="32">
        <f t="shared" si="102"/>
        <v>302.40000000000003</v>
      </c>
      <c r="AB94" s="31"/>
      <c r="AC94" s="32" t="str">
        <f t="shared" si="103"/>
        <v/>
      </c>
      <c r="AD94" s="31"/>
      <c r="AE94" s="32" t="str">
        <f t="shared" si="104"/>
        <v/>
      </c>
      <c r="AF94" s="33">
        <f t="shared" si="105"/>
        <v>1449.8</v>
      </c>
      <c r="AG94" s="36">
        <v>5</v>
      </c>
    </row>
    <row r="95" spans="1:33">
      <c r="A95" s="62" t="str">
        <f t="shared" si="91"/>
        <v/>
      </c>
      <c r="B95" s="62" t="str">
        <f t="shared" si="92"/>
        <v/>
      </c>
      <c r="C95" s="25">
        <v>6</v>
      </c>
      <c r="D95" s="26">
        <f t="shared" si="93"/>
        <v>0</v>
      </c>
      <c r="E95" s="27" t="s">
        <v>122</v>
      </c>
      <c r="F95" s="27" t="s">
        <v>42</v>
      </c>
      <c r="G95" s="26">
        <v>150</v>
      </c>
      <c r="H95" s="26">
        <v>2000</v>
      </c>
      <c r="I95" s="28" t="s">
        <v>174</v>
      </c>
      <c r="J95" s="31"/>
      <c r="K95" s="32" t="str">
        <f t="shared" si="94"/>
        <v/>
      </c>
      <c r="L95" s="83">
        <v>48</v>
      </c>
      <c r="M95" s="84">
        <f t="shared" si="95"/>
        <v>240</v>
      </c>
      <c r="N95" s="75"/>
      <c r="O95" s="76" t="str">
        <f t="shared" si="96"/>
        <v/>
      </c>
      <c r="P95" s="45">
        <v>40</v>
      </c>
      <c r="Q95" s="46">
        <f t="shared" si="97"/>
        <v>228</v>
      </c>
      <c r="R95" s="45">
        <v>44</v>
      </c>
      <c r="S95" s="46">
        <f t="shared" si="98"/>
        <v>264</v>
      </c>
      <c r="T95" s="45">
        <v>48</v>
      </c>
      <c r="U95" s="46">
        <f t="shared" si="99"/>
        <v>321.60000000000002</v>
      </c>
      <c r="V95" s="45">
        <v>33</v>
      </c>
      <c r="W95" s="46">
        <f t="shared" si="100"/>
        <v>244.20000000000002</v>
      </c>
      <c r="X95" s="45">
        <v>19</v>
      </c>
      <c r="Y95" s="46">
        <f t="shared" si="101"/>
        <v>152</v>
      </c>
      <c r="Z95" s="31">
        <v>13</v>
      </c>
      <c r="AA95" s="32">
        <f t="shared" si="102"/>
        <v>109.2</v>
      </c>
      <c r="AB95" s="31"/>
      <c r="AC95" s="32" t="str">
        <f t="shared" si="103"/>
        <v/>
      </c>
      <c r="AD95" s="31"/>
      <c r="AE95" s="32" t="str">
        <f t="shared" si="104"/>
        <v/>
      </c>
      <c r="AF95" s="33">
        <f t="shared" si="105"/>
        <v>1449.8</v>
      </c>
      <c r="AG95" s="36">
        <v>6</v>
      </c>
    </row>
    <row r="96" spans="1:33">
      <c r="A96" s="62" t="str">
        <f t="shared" si="91"/>
        <v/>
      </c>
      <c r="B96" s="62" t="str">
        <f t="shared" si="92"/>
        <v/>
      </c>
      <c r="C96" s="25">
        <v>7</v>
      </c>
      <c r="D96" s="26">
        <f t="shared" si="93"/>
        <v>0</v>
      </c>
      <c r="E96" s="27" t="s">
        <v>181</v>
      </c>
      <c r="F96" s="27" t="s">
        <v>182</v>
      </c>
      <c r="G96" s="26">
        <v>150</v>
      </c>
      <c r="H96" s="26">
        <v>2000</v>
      </c>
      <c r="I96" s="28" t="s">
        <v>174</v>
      </c>
      <c r="J96" s="31"/>
      <c r="K96" s="32" t="str">
        <f t="shared" si="94"/>
        <v/>
      </c>
      <c r="L96" s="83">
        <v>48</v>
      </c>
      <c r="M96" s="84">
        <f t="shared" si="95"/>
        <v>240</v>
      </c>
      <c r="N96" s="75"/>
      <c r="O96" s="76" t="str">
        <f t="shared" si="96"/>
        <v/>
      </c>
      <c r="P96" s="45">
        <v>40</v>
      </c>
      <c r="Q96" s="46">
        <f t="shared" si="97"/>
        <v>228</v>
      </c>
      <c r="R96" s="45">
        <v>44</v>
      </c>
      <c r="S96" s="46">
        <f t="shared" si="98"/>
        <v>264</v>
      </c>
      <c r="T96" s="45">
        <v>48</v>
      </c>
      <c r="U96" s="46">
        <f t="shared" si="99"/>
        <v>321.60000000000002</v>
      </c>
      <c r="V96" s="45">
        <v>18</v>
      </c>
      <c r="W96" s="46">
        <f t="shared" si="100"/>
        <v>133.20000000000002</v>
      </c>
      <c r="X96" s="45">
        <v>19</v>
      </c>
      <c r="Y96" s="46">
        <f t="shared" si="101"/>
        <v>152</v>
      </c>
      <c r="Z96" s="31"/>
      <c r="AA96" s="32" t="str">
        <f t="shared" si="102"/>
        <v/>
      </c>
      <c r="AB96" s="31"/>
      <c r="AC96" s="32" t="str">
        <f t="shared" si="103"/>
        <v/>
      </c>
      <c r="AD96" s="31"/>
      <c r="AE96" s="32" t="str">
        <f t="shared" si="104"/>
        <v/>
      </c>
      <c r="AF96" s="35">
        <f t="shared" si="105"/>
        <v>1338.8</v>
      </c>
      <c r="AG96" s="36">
        <v>7</v>
      </c>
    </row>
    <row r="97" spans="1:33">
      <c r="A97" s="62" t="str">
        <f t="shared" si="91"/>
        <v/>
      </c>
      <c r="B97" s="62" t="str">
        <f t="shared" si="92"/>
        <v/>
      </c>
      <c r="C97" s="25">
        <v>8</v>
      </c>
      <c r="D97" s="26">
        <f t="shared" si="93"/>
        <v>0</v>
      </c>
      <c r="E97" s="27" t="s">
        <v>183</v>
      </c>
      <c r="F97" s="27" t="s">
        <v>42</v>
      </c>
      <c r="G97" s="26">
        <v>150</v>
      </c>
      <c r="H97" s="26">
        <v>2001</v>
      </c>
      <c r="I97" s="28" t="s">
        <v>174</v>
      </c>
      <c r="J97" s="31"/>
      <c r="K97" s="32" t="str">
        <f t="shared" si="94"/>
        <v/>
      </c>
      <c r="L97" s="83">
        <v>48</v>
      </c>
      <c r="M97" s="84">
        <f t="shared" si="95"/>
        <v>240</v>
      </c>
      <c r="N97" s="75"/>
      <c r="O97" s="76" t="str">
        <f t="shared" si="96"/>
        <v/>
      </c>
      <c r="P97" s="45">
        <v>40</v>
      </c>
      <c r="Q97" s="46">
        <f t="shared" si="97"/>
        <v>228</v>
      </c>
      <c r="R97" s="45">
        <v>44</v>
      </c>
      <c r="S97" s="46">
        <f t="shared" si="98"/>
        <v>264</v>
      </c>
      <c r="T97" s="45">
        <v>24</v>
      </c>
      <c r="U97" s="46">
        <f t="shared" si="99"/>
        <v>160.80000000000001</v>
      </c>
      <c r="V97" s="45">
        <v>38</v>
      </c>
      <c r="W97" s="46">
        <f t="shared" si="100"/>
        <v>281.2</v>
      </c>
      <c r="X97" s="45">
        <v>19</v>
      </c>
      <c r="Y97" s="46">
        <f t="shared" si="101"/>
        <v>152</v>
      </c>
      <c r="Z97" s="31"/>
      <c r="AA97" s="32" t="str">
        <f t="shared" si="102"/>
        <v/>
      </c>
      <c r="AB97" s="31"/>
      <c r="AC97" s="32" t="str">
        <f t="shared" si="103"/>
        <v/>
      </c>
      <c r="AD97" s="31"/>
      <c r="AE97" s="32" t="str">
        <f t="shared" si="104"/>
        <v/>
      </c>
      <c r="AF97" s="35">
        <f t="shared" si="105"/>
        <v>1326</v>
      </c>
      <c r="AG97" s="36">
        <v>8</v>
      </c>
    </row>
    <row r="98" spans="1:33">
      <c r="A98" s="62" t="str">
        <f t="shared" si="91"/>
        <v/>
      </c>
      <c r="B98" s="62" t="str">
        <f t="shared" si="92"/>
        <v/>
      </c>
      <c r="C98" s="25">
        <v>9</v>
      </c>
      <c r="D98" s="26">
        <f t="shared" si="93"/>
        <v>0</v>
      </c>
      <c r="E98" s="27" t="s">
        <v>184</v>
      </c>
      <c r="F98" s="27" t="s">
        <v>42</v>
      </c>
      <c r="G98" s="26">
        <v>150</v>
      </c>
      <c r="H98" s="26">
        <v>2000</v>
      </c>
      <c r="I98" s="28" t="s">
        <v>64</v>
      </c>
      <c r="J98" s="31"/>
      <c r="K98" s="32" t="str">
        <f t="shared" si="94"/>
        <v/>
      </c>
      <c r="L98" s="83">
        <v>48</v>
      </c>
      <c r="M98" s="84">
        <f t="shared" si="95"/>
        <v>240</v>
      </c>
      <c r="N98" s="75"/>
      <c r="O98" s="76" t="str">
        <f t="shared" si="96"/>
        <v/>
      </c>
      <c r="P98" s="45">
        <v>40</v>
      </c>
      <c r="Q98" s="46">
        <f t="shared" si="97"/>
        <v>228</v>
      </c>
      <c r="R98" s="45">
        <v>44</v>
      </c>
      <c r="S98" s="46">
        <f t="shared" si="98"/>
        <v>264</v>
      </c>
      <c r="T98" s="45">
        <v>27</v>
      </c>
      <c r="U98" s="46">
        <f t="shared" si="99"/>
        <v>180.9</v>
      </c>
      <c r="V98" s="45">
        <v>33</v>
      </c>
      <c r="W98" s="46">
        <f t="shared" si="100"/>
        <v>244.20000000000002</v>
      </c>
      <c r="X98" s="45">
        <v>20</v>
      </c>
      <c r="Y98" s="46">
        <f t="shared" si="101"/>
        <v>160</v>
      </c>
      <c r="Z98" s="31"/>
      <c r="AA98" s="32" t="str">
        <f t="shared" si="102"/>
        <v/>
      </c>
      <c r="AB98" s="31"/>
      <c r="AC98" s="32" t="str">
        <f t="shared" si="103"/>
        <v/>
      </c>
      <c r="AD98" s="31"/>
      <c r="AE98" s="32" t="str">
        <f t="shared" si="104"/>
        <v/>
      </c>
      <c r="AF98" s="35">
        <f t="shared" si="105"/>
        <v>1317.1</v>
      </c>
      <c r="AG98" s="36">
        <v>9</v>
      </c>
    </row>
    <row r="99" spans="1:33">
      <c r="A99" s="62" t="str">
        <f t="shared" si="91"/>
        <v/>
      </c>
      <c r="B99" s="62" t="str">
        <f t="shared" si="92"/>
        <v/>
      </c>
      <c r="C99" s="25">
        <v>10</v>
      </c>
      <c r="D99" s="26">
        <f t="shared" si="93"/>
        <v>0</v>
      </c>
      <c r="E99" s="27" t="s">
        <v>185</v>
      </c>
      <c r="F99" s="27" t="s">
        <v>141</v>
      </c>
      <c r="G99" s="26">
        <v>150</v>
      </c>
      <c r="H99" s="26">
        <v>2000</v>
      </c>
      <c r="I99" s="28" t="s">
        <v>90</v>
      </c>
      <c r="J99" s="31"/>
      <c r="K99" s="32" t="str">
        <f t="shared" si="94"/>
        <v/>
      </c>
      <c r="L99" s="83">
        <v>48</v>
      </c>
      <c r="M99" s="84">
        <f t="shared" si="95"/>
        <v>240</v>
      </c>
      <c r="N99" s="75"/>
      <c r="O99" s="76" t="str">
        <f t="shared" si="96"/>
        <v/>
      </c>
      <c r="P99" s="45">
        <v>40</v>
      </c>
      <c r="Q99" s="46">
        <f t="shared" si="97"/>
        <v>228</v>
      </c>
      <c r="R99" s="45">
        <v>44</v>
      </c>
      <c r="S99" s="46">
        <f t="shared" si="98"/>
        <v>264</v>
      </c>
      <c r="T99" s="45">
        <v>27</v>
      </c>
      <c r="U99" s="46">
        <f t="shared" si="99"/>
        <v>180.9</v>
      </c>
      <c r="V99" s="45">
        <v>29</v>
      </c>
      <c r="W99" s="46">
        <f t="shared" si="100"/>
        <v>214.60000000000002</v>
      </c>
      <c r="X99" s="45">
        <v>9</v>
      </c>
      <c r="Y99" s="46">
        <f t="shared" si="101"/>
        <v>72</v>
      </c>
      <c r="Z99" s="31"/>
      <c r="AA99" s="32" t="str">
        <f t="shared" si="102"/>
        <v/>
      </c>
      <c r="AB99" s="31"/>
      <c r="AC99" s="32" t="str">
        <f t="shared" si="103"/>
        <v/>
      </c>
      <c r="AD99" s="31"/>
      <c r="AE99" s="32" t="str">
        <f t="shared" si="104"/>
        <v/>
      </c>
      <c r="AF99" s="35">
        <f t="shared" si="105"/>
        <v>1199.5</v>
      </c>
      <c r="AG99" s="36">
        <v>10</v>
      </c>
    </row>
    <row r="100" spans="1:33">
      <c r="A100" s="62" t="str">
        <f t="shared" si="91"/>
        <v/>
      </c>
      <c r="B100" s="62" t="str">
        <f t="shared" si="92"/>
        <v/>
      </c>
      <c r="C100" s="25">
        <v>11</v>
      </c>
      <c r="D100" s="26">
        <f t="shared" si="93"/>
        <v>0</v>
      </c>
      <c r="E100" s="27" t="s">
        <v>186</v>
      </c>
      <c r="F100" s="27" t="s">
        <v>187</v>
      </c>
      <c r="G100" s="26">
        <v>150</v>
      </c>
      <c r="H100" s="26">
        <v>2000</v>
      </c>
      <c r="I100" s="59" t="s">
        <v>188</v>
      </c>
      <c r="J100" s="31"/>
      <c r="K100" s="32" t="str">
        <f t="shared" si="94"/>
        <v/>
      </c>
      <c r="L100" s="83">
        <v>48</v>
      </c>
      <c r="M100" s="84">
        <f t="shared" si="95"/>
        <v>240</v>
      </c>
      <c r="N100" s="75"/>
      <c r="O100" s="76" t="str">
        <f t="shared" si="96"/>
        <v/>
      </c>
      <c r="P100" s="45">
        <v>40</v>
      </c>
      <c r="Q100" s="46">
        <f t="shared" si="97"/>
        <v>228</v>
      </c>
      <c r="R100" s="45">
        <v>44</v>
      </c>
      <c r="S100" s="46">
        <f t="shared" si="98"/>
        <v>264</v>
      </c>
      <c r="T100" s="45">
        <v>27</v>
      </c>
      <c r="U100" s="46">
        <f t="shared" si="99"/>
        <v>180.9</v>
      </c>
      <c r="V100" s="45">
        <v>17</v>
      </c>
      <c r="W100" s="46">
        <f t="shared" si="100"/>
        <v>125.80000000000001</v>
      </c>
      <c r="X100" s="45">
        <v>19</v>
      </c>
      <c r="Y100" s="46">
        <f t="shared" si="101"/>
        <v>152</v>
      </c>
      <c r="Z100" s="31"/>
      <c r="AA100" s="32" t="str">
        <f t="shared" si="102"/>
        <v/>
      </c>
      <c r="AB100" s="31"/>
      <c r="AC100" s="32" t="str">
        <f t="shared" si="103"/>
        <v/>
      </c>
      <c r="AD100" s="31"/>
      <c r="AE100" s="32" t="str">
        <f t="shared" si="104"/>
        <v/>
      </c>
      <c r="AF100" s="35">
        <f t="shared" si="105"/>
        <v>1190.7</v>
      </c>
      <c r="AG100" s="36">
        <v>11</v>
      </c>
    </row>
    <row r="101" spans="1:33">
      <c r="A101" s="62" t="str">
        <f t="shared" si="91"/>
        <v/>
      </c>
      <c r="B101" s="62" t="str">
        <f t="shared" si="92"/>
        <v/>
      </c>
      <c r="C101" s="25">
        <v>12</v>
      </c>
      <c r="D101" s="26">
        <f t="shared" si="93"/>
        <v>0</v>
      </c>
      <c r="E101" s="27" t="s">
        <v>189</v>
      </c>
      <c r="F101" s="27" t="s">
        <v>141</v>
      </c>
      <c r="G101" s="26">
        <v>150</v>
      </c>
      <c r="H101" s="26">
        <v>2001</v>
      </c>
      <c r="I101" s="59" t="s">
        <v>190</v>
      </c>
      <c r="J101" s="31"/>
      <c r="K101" s="32" t="str">
        <f t="shared" si="94"/>
        <v/>
      </c>
      <c r="L101" s="83">
        <v>48</v>
      </c>
      <c r="M101" s="84">
        <f t="shared" si="95"/>
        <v>240</v>
      </c>
      <c r="N101" s="75"/>
      <c r="O101" s="76" t="str">
        <f t="shared" si="96"/>
        <v/>
      </c>
      <c r="P101" s="45">
        <v>40</v>
      </c>
      <c r="Q101" s="46">
        <f t="shared" si="97"/>
        <v>228</v>
      </c>
      <c r="R101" s="45">
        <v>44</v>
      </c>
      <c r="S101" s="46">
        <f t="shared" si="98"/>
        <v>264</v>
      </c>
      <c r="T101" s="45">
        <v>31</v>
      </c>
      <c r="U101" s="46">
        <f t="shared" si="99"/>
        <v>207.70000000000002</v>
      </c>
      <c r="V101" s="45">
        <v>20</v>
      </c>
      <c r="W101" s="46">
        <f t="shared" si="100"/>
        <v>148</v>
      </c>
      <c r="X101" s="45">
        <v>9</v>
      </c>
      <c r="Y101" s="46">
        <f t="shared" si="101"/>
        <v>72</v>
      </c>
      <c r="Z101" s="31"/>
      <c r="AA101" s="32" t="str">
        <f t="shared" si="102"/>
        <v/>
      </c>
      <c r="AB101" s="31"/>
      <c r="AC101" s="32" t="str">
        <f t="shared" si="103"/>
        <v/>
      </c>
      <c r="AD101" s="31"/>
      <c r="AE101" s="32" t="str">
        <f t="shared" si="104"/>
        <v/>
      </c>
      <c r="AF101" s="35">
        <f t="shared" si="105"/>
        <v>1159.7</v>
      </c>
      <c r="AG101" s="36">
        <v>12</v>
      </c>
    </row>
    <row r="102" spans="1:33">
      <c r="A102" s="62" t="str">
        <f t="shared" si="91"/>
        <v/>
      </c>
      <c r="B102" s="62" t="str">
        <f t="shared" si="92"/>
        <v/>
      </c>
      <c r="C102" s="25">
        <v>13</v>
      </c>
      <c r="D102" s="26">
        <f t="shared" si="93"/>
        <v>0</v>
      </c>
      <c r="E102" s="27" t="s">
        <v>191</v>
      </c>
      <c r="F102" s="27" t="s">
        <v>192</v>
      </c>
      <c r="G102" s="26">
        <v>150</v>
      </c>
      <c r="H102" s="26">
        <v>2001</v>
      </c>
      <c r="I102" s="28" t="s">
        <v>174</v>
      </c>
      <c r="J102" s="31"/>
      <c r="K102" s="32" t="str">
        <f t="shared" si="94"/>
        <v/>
      </c>
      <c r="L102" s="83">
        <v>48</v>
      </c>
      <c r="M102" s="84">
        <f t="shared" si="95"/>
        <v>240</v>
      </c>
      <c r="N102" s="75"/>
      <c r="O102" s="76" t="str">
        <f t="shared" si="96"/>
        <v/>
      </c>
      <c r="P102" s="45">
        <v>33</v>
      </c>
      <c r="Q102" s="46">
        <f t="shared" si="97"/>
        <v>188.1</v>
      </c>
      <c r="R102" s="45">
        <v>44</v>
      </c>
      <c r="S102" s="46">
        <f t="shared" si="98"/>
        <v>264</v>
      </c>
      <c r="T102" s="45">
        <v>27</v>
      </c>
      <c r="U102" s="46">
        <f t="shared" si="99"/>
        <v>180.9</v>
      </c>
      <c r="V102" s="45">
        <v>18</v>
      </c>
      <c r="W102" s="46">
        <f t="shared" si="100"/>
        <v>133.20000000000002</v>
      </c>
      <c r="X102" s="45">
        <v>18</v>
      </c>
      <c r="Y102" s="46">
        <f t="shared" si="101"/>
        <v>144</v>
      </c>
      <c r="Z102" s="31"/>
      <c r="AA102" s="32" t="str">
        <f t="shared" si="102"/>
        <v/>
      </c>
      <c r="AB102" s="31"/>
      <c r="AC102" s="32" t="str">
        <f t="shared" si="103"/>
        <v/>
      </c>
      <c r="AD102" s="31"/>
      <c r="AE102" s="32" t="str">
        <f t="shared" si="104"/>
        <v/>
      </c>
      <c r="AF102" s="35">
        <f t="shared" si="105"/>
        <v>1150.2</v>
      </c>
      <c r="AG102" s="36">
        <v>13</v>
      </c>
    </row>
    <row r="103" spans="1:33">
      <c r="A103" s="62" t="str">
        <f t="shared" si="91"/>
        <v/>
      </c>
      <c r="B103" s="62" t="str">
        <f t="shared" si="92"/>
        <v/>
      </c>
      <c r="C103" s="25">
        <v>14</v>
      </c>
      <c r="D103" s="26">
        <f t="shared" si="93"/>
        <v>0</v>
      </c>
      <c r="E103" s="27" t="s">
        <v>193</v>
      </c>
      <c r="F103" s="27" t="s">
        <v>194</v>
      </c>
      <c r="G103" s="26">
        <v>150</v>
      </c>
      <c r="H103" s="26">
        <v>2000</v>
      </c>
      <c r="I103" s="28" t="s">
        <v>174</v>
      </c>
      <c r="J103" s="31"/>
      <c r="K103" s="32" t="str">
        <f t="shared" si="94"/>
        <v/>
      </c>
      <c r="L103" s="83">
        <v>48</v>
      </c>
      <c r="M103" s="84">
        <f t="shared" si="95"/>
        <v>240</v>
      </c>
      <c r="N103" s="75"/>
      <c r="O103" s="76" t="str">
        <f t="shared" si="96"/>
        <v/>
      </c>
      <c r="P103" s="45">
        <v>40</v>
      </c>
      <c r="Q103" s="46">
        <f t="shared" si="97"/>
        <v>228</v>
      </c>
      <c r="R103" s="45">
        <v>44</v>
      </c>
      <c r="S103" s="46">
        <f t="shared" si="98"/>
        <v>264</v>
      </c>
      <c r="T103" s="45">
        <v>27</v>
      </c>
      <c r="U103" s="46">
        <f t="shared" si="99"/>
        <v>180.9</v>
      </c>
      <c r="V103" s="45">
        <v>21</v>
      </c>
      <c r="W103" s="46">
        <f t="shared" si="100"/>
        <v>155.4</v>
      </c>
      <c r="X103" s="45">
        <v>9</v>
      </c>
      <c r="Y103" s="46">
        <f t="shared" si="101"/>
        <v>72</v>
      </c>
      <c r="Z103" s="31"/>
      <c r="AA103" s="32" t="str">
        <f t="shared" si="102"/>
        <v/>
      </c>
      <c r="AB103" s="31"/>
      <c r="AC103" s="32" t="str">
        <f t="shared" si="103"/>
        <v/>
      </c>
      <c r="AD103" s="31"/>
      <c r="AE103" s="32" t="str">
        <f t="shared" si="104"/>
        <v/>
      </c>
      <c r="AF103" s="35">
        <f t="shared" si="105"/>
        <v>1140.3</v>
      </c>
      <c r="AG103" s="36">
        <v>14</v>
      </c>
    </row>
    <row r="104" spans="1:33">
      <c r="A104" s="62" t="str">
        <f t="shared" si="91"/>
        <v/>
      </c>
      <c r="B104" s="62" t="str">
        <f t="shared" si="92"/>
        <v/>
      </c>
      <c r="C104" s="25">
        <v>15</v>
      </c>
      <c r="D104" s="26">
        <f t="shared" si="93"/>
        <v>0</v>
      </c>
      <c r="E104" s="27" t="s">
        <v>195</v>
      </c>
      <c r="F104" s="27" t="s">
        <v>73</v>
      </c>
      <c r="G104" s="26">
        <v>150</v>
      </c>
      <c r="H104" s="26">
        <v>2000</v>
      </c>
      <c r="I104" s="28" t="s">
        <v>196</v>
      </c>
      <c r="J104" s="31"/>
      <c r="K104" s="32" t="str">
        <f t="shared" si="94"/>
        <v/>
      </c>
      <c r="L104" s="83">
        <v>48</v>
      </c>
      <c r="M104" s="84">
        <f t="shared" si="95"/>
        <v>240</v>
      </c>
      <c r="N104" s="75"/>
      <c r="O104" s="76" t="str">
        <f t="shared" si="96"/>
        <v/>
      </c>
      <c r="P104" s="45">
        <v>40</v>
      </c>
      <c r="Q104" s="46">
        <f t="shared" si="97"/>
        <v>228</v>
      </c>
      <c r="R104" s="45">
        <v>44</v>
      </c>
      <c r="S104" s="46">
        <f t="shared" si="98"/>
        <v>264</v>
      </c>
      <c r="T104" s="45">
        <v>26</v>
      </c>
      <c r="U104" s="46">
        <f t="shared" si="99"/>
        <v>174.20000000000002</v>
      </c>
      <c r="V104" s="45">
        <v>17</v>
      </c>
      <c r="W104" s="46">
        <f t="shared" si="100"/>
        <v>125.80000000000001</v>
      </c>
      <c r="X104" s="45">
        <v>9</v>
      </c>
      <c r="Y104" s="46">
        <f t="shared" si="101"/>
        <v>72</v>
      </c>
      <c r="Z104" s="31"/>
      <c r="AA104" s="32" t="str">
        <f t="shared" si="102"/>
        <v/>
      </c>
      <c r="AB104" s="31"/>
      <c r="AC104" s="32" t="str">
        <f t="shared" si="103"/>
        <v/>
      </c>
      <c r="AD104" s="31"/>
      <c r="AE104" s="32" t="str">
        <f t="shared" si="104"/>
        <v/>
      </c>
      <c r="AF104" s="35">
        <f t="shared" si="105"/>
        <v>1104</v>
      </c>
      <c r="AG104" s="36">
        <v>15</v>
      </c>
    </row>
    <row r="105" spans="1:33">
      <c r="A105" s="62"/>
      <c r="B105" s="62"/>
      <c r="C105" s="25">
        <v>16</v>
      </c>
      <c r="D105" s="26">
        <f>IF(H105&gt;=2005,$J$1,IF(AND(H105&lt;2005,H105&gt;=2003),$K$1,IF(AND(H105&lt;2003,H105&gt;=2001),$L$1,IF(AND(H105&lt;2001,H105&gt;=1999),$M$1,IF(AND(H105&lt;1999,H105&gt;=1997),$N$1,"")))))</f>
        <v>0</v>
      </c>
      <c r="E105" s="27" t="s">
        <v>197</v>
      </c>
      <c r="F105" s="27" t="s">
        <v>60</v>
      </c>
      <c r="G105" s="26">
        <v>150</v>
      </c>
      <c r="H105" s="26">
        <v>2000</v>
      </c>
      <c r="I105" s="28" t="s">
        <v>39</v>
      </c>
      <c r="J105" s="31"/>
      <c r="K105" s="32" t="str">
        <f t="shared" si="94"/>
        <v/>
      </c>
      <c r="L105" s="83">
        <v>48</v>
      </c>
      <c r="M105" s="84">
        <f t="shared" si="95"/>
        <v>240</v>
      </c>
      <c r="N105" s="75"/>
      <c r="O105" s="76" t="str">
        <f t="shared" si="96"/>
        <v/>
      </c>
      <c r="P105" s="45">
        <v>21</v>
      </c>
      <c r="Q105" s="46">
        <f t="shared" si="97"/>
        <v>119.7</v>
      </c>
      <c r="R105" s="45">
        <v>44</v>
      </c>
      <c r="S105" s="46">
        <f t="shared" si="98"/>
        <v>264</v>
      </c>
      <c r="T105" s="45">
        <v>26</v>
      </c>
      <c r="U105" s="46">
        <f t="shared" si="99"/>
        <v>174.20000000000002</v>
      </c>
      <c r="V105" s="45">
        <v>18</v>
      </c>
      <c r="W105" s="46">
        <f t="shared" si="100"/>
        <v>133.20000000000002</v>
      </c>
      <c r="X105" s="45">
        <v>9</v>
      </c>
      <c r="Y105" s="46">
        <f t="shared" si="101"/>
        <v>72</v>
      </c>
      <c r="Z105" s="31"/>
      <c r="AA105" s="32" t="str">
        <f t="shared" si="102"/>
        <v/>
      </c>
      <c r="AB105" s="31"/>
      <c r="AC105" s="32" t="str">
        <f t="shared" si="103"/>
        <v/>
      </c>
      <c r="AD105" s="31"/>
      <c r="AE105" s="32" t="str">
        <f t="shared" si="104"/>
        <v/>
      </c>
      <c r="AF105" s="35">
        <f t="shared" si="105"/>
        <v>1003.1000000000001</v>
      </c>
      <c r="AG105" s="36">
        <v>16</v>
      </c>
    </row>
    <row r="106" spans="1:33">
      <c r="A106" s="62"/>
      <c r="B106" s="62"/>
      <c r="C106" s="25">
        <v>17</v>
      </c>
      <c r="D106" s="26">
        <f>IF(H106&gt;=2005,$J$1,IF(AND(H106&lt;2005,H106&gt;=2003),$K$1,IF(AND(H106&lt;2003,H106&gt;=2001),$L$1,IF(AND(H106&lt;2001,H106&gt;=1999),$M$1,IF(AND(H106&lt;1999,H106&gt;=1997),$N$1,"")))))</f>
        <v>0</v>
      </c>
      <c r="E106" s="27" t="s">
        <v>198</v>
      </c>
      <c r="F106" s="27" t="s">
        <v>199</v>
      </c>
      <c r="G106" s="26">
        <v>180</v>
      </c>
      <c r="H106" s="26">
        <v>2001</v>
      </c>
      <c r="I106" s="85"/>
      <c r="J106" s="31"/>
      <c r="K106" s="32" t="str">
        <f t="shared" si="94"/>
        <v/>
      </c>
      <c r="L106" s="83">
        <v>48</v>
      </c>
      <c r="M106" s="84">
        <f t="shared" si="95"/>
        <v>240</v>
      </c>
      <c r="N106" s="75"/>
      <c r="O106" s="76" t="str">
        <f t="shared" si="96"/>
        <v/>
      </c>
      <c r="P106" s="45">
        <v>21</v>
      </c>
      <c r="Q106" s="46">
        <f t="shared" si="97"/>
        <v>119.7</v>
      </c>
      <c r="R106" s="45">
        <v>44</v>
      </c>
      <c r="S106" s="46">
        <f t="shared" si="98"/>
        <v>264</v>
      </c>
      <c r="T106" s="45">
        <v>26</v>
      </c>
      <c r="U106" s="46">
        <f t="shared" si="99"/>
        <v>174.20000000000002</v>
      </c>
      <c r="V106" s="45">
        <v>18</v>
      </c>
      <c r="W106" s="46">
        <f t="shared" si="100"/>
        <v>133.20000000000002</v>
      </c>
      <c r="X106" s="45">
        <v>8</v>
      </c>
      <c r="Y106" s="46">
        <f t="shared" si="101"/>
        <v>64</v>
      </c>
      <c r="Z106" s="31"/>
      <c r="AA106" s="32" t="str">
        <f t="shared" si="102"/>
        <v/>
      </c>
      <c r="AB106" s="31"/>
      <c r="AC106" s="32" t="str">
        <f t="shared" si="103"/>
        <v/>
      </c>
      <c r="AD106" s="31"/>
      <c r="AE106" s="32" t="str">
        <f t="shared" si="104"/>
        <v/>
      </c>
      <c r="AF106" s="35">
        <f t="shared" si="105"/>
        <v>995.10000000000014</v>
      </c>
      <c r="AG106" s="36">
        <v>17</v>
      </c>
    </row>
    <row r="107" spans="1:33">
      <c r="A107" s="62"/>
      <c r="B107" s="62"/>
      <c r="C107" s="25">
        <v>18</v>
      </c>
      <c r="D107" s="26">
        <f>IF(H107&gt;=2005,$J$1,IF(AND(H107&lt;2005,H107&gt;=2003),$K$1,IF(AND(H107&lt;2003,H107&gt;=2001),$L$1,IF(AND(H107&lt;2001,H107&gt;=1999),$M$1,IF(AND(H107&lt;1999,H107&gt;=1997),$N$1,"")))))</f>
        <v>0</v>
      </c>
      <c r="E107" s="27" t="s">
        <v>200</v>
      </c>
      <c r="F107" s="27" t="s">
        <v>194</v>
      </c>
      <c r="G107" s="26">
        <v>150</v>
      </c>
      <c r="H107" s="26">
        <v>2000</v>
      </c>
      <c r="I107" s="28" t="s">
        <v>96</v>
      </c>
      <c r="J107" s="31"/>
      <c r="K107" s="32" t="str">
        <f t="shared" si="94"/>
        <v/>
      </c>
      <c r="L107" s="83">
        <v>48</v>
      </c>
      <c r="M107" s="84">
        <f t="shared" si="95"/>
        <v>240</v>
      </c>
      <c r="N107" s="75"/>
      <c r="O107" s="76" t="str">
        <f t="shared" si="96"/>
        <v/>
      </c>
      <c r="P107" s="45">
        <v>20</v>
      </c>
      <c r="Q107" s="46">
        <f t="shared" si="97"/>
        <v>114</v>
      </c>
      <c r="R107" s="45">
        <v>36</v>
      </c>
      <c r="S107" s="46">
        <f t="shared" si="98"/>
        <v>216</v>
      </c>
      <c r="T107" s="45">
        <v>26</v>
      </c>
      <c r="U107" s="46">
        <f t="shared" si="99"/>
        <v>174.20000000000002</v>
      </c>
      <c r="V107" s="45">
        <v>13</v>
      </c>
      <c r="W107" s="46">
        <f t="shared" si="100"/>
        <v>96.2</v>
      </c>
      <c r="X107" s="45">
        <v>7</v>
      </c>
      <c r="Y107" s="46">
        <f t="shared" si="101"/>
        <v>56</v>
      </c>
      <c r="Z107" s="31"/>
      <c r="AA107" s="32" t="str">
        <f t="shared" si="102"/>
        <v/>
      </c>
      <c r="AB107" s="31"/>
      <c r="AC107" s="32" t="str">
        <f t="shared" si="103"/>
        <v/>
      </c>
      <c r="AD107" s="31"/>
      <c r="AE107" s="32" t="str">
        <f t="shared" si="104"/>
        <v/>
      </c>
      <c r="AF107" s="35">
        <f t="shared" si="105"/>
        <v>896.40000000000009</v>
      </c>
      <c r="AG107" s="36">
        <v>18</v>
      </c>
    </row>
    <row r="108" spans="1:33">
      <c r="A108" s="62"/>
      <c r="B108" s="62"/>
      <c r="C108" s="25">
        <v>19</v>
      </c>
      <c r="D108" s="26">
        <f>IF(H108&gt;=2005,$J$1,IF(AND(H108&lt;2005,H108&gt;=2003),$K$1,IF(AND(H108&lt;2003,H108&gt;=2001),$L$1,IF(AND(H108&lt;2001,H108&gt;=1999),$M$1,IF(AND(H108&lt;1999,H108&gt;=1997),$N$1,"")))))</f>
        <v>0</v>
      </c>
      <c r="E108" s="27" t="s">
        <v>201</v>
      </c>
      <c r="F108" s="27" t="s">
        <v>182</v>
      </c>
      <c r="G108" s="26">
        <v>150</v>
      </c>
      <c r="H108" s="26">
        <v>2000</v>
      </c>
      <c r="I108" s="28" t="s">
        <v>117</v>
      </c>
      <c r="J108" s="31"/>
      <c r="K108" s="32" t="str">
        <f t="shared" si="94"/>
        <v/>
      </c>
      <c r="L108" s="83">
        <v>48</v>
      </c>
      <c r="M108" s="84">
        <f t="shared" si="95"/>
        <v>240</v>
      </c>
      <c r="N108" s="75"/>
      <c r="O108" s="76" t="str">
        <f t="shared" si="96"/>
        <v/>
      </c>
      <c r="P108" s="45">
        <v>23</v>
      </c>
      <c r="Q108" s="46">
        <f t="shared" si="97"/>
        <v>131.1</v>
      </c>
      <c r="R108" s="45">
        <v>25</v>
      </c>
      <c r="S108" s="46">
        <f t="shared" si="98"/>
        <v>150</v>
      </c>
      <c r="T108" s="45">
        <v>23</v>
      </c>
      <c r="U108" s="46">
        <f t="shared" si="99"/>
        <v>154.1</v>
      </c>
      <c r="V108" s="45">
        <v>12</v>
      </c>
      <c r="W108" s="46">
        <f t="shared" si="100"/>
        <v>88.800000000000011</v>
      </c>
      <c r="X108" s="45">
        <v>6</v>
      </c>
      <c r="Y108" s="46">
        <f t="shared" si="101"/>
        <v>48</v>
      </c>
      <c r="Z108" s="31"/>
      <c r="AA108" s="32" t="str">
        <f t="shared" si="102"/>
        <v/>
      </c>
      <c r="AB108" s="31"/>
      <c r="AC108" s="32" t="str">
        <f t="shared" si="103"/>
        <v/>
      </c>
      <c r="AD108" s="31"/>
      <c r="AE108" s="32" t="str">
        <f t="shared" si="104"/>
        <v/>
      </c>
      <c r="AF108" s="35">
        <f t="shared" si="105"/>
        <v>812</v>
      </c>
      <c r="AG108" s="36">
        <v>19</v>
      </c>
    </row>
    <row r="109" spans="1:33">
      <c r="A109" s="62"/>
      <c r="B109" s="62"/>
      <c r="C109" s="25">
        <v>20</v>
      </c>
      <c r="D109" s="26">
        <f>IF(H109&gt;=2005,$J$1,IF(AND(H109&lt;2005,H109&gt;=2003),$K$1,IF(AND(H109&lt;2003,H109&gt;=2001),$L$1,IF(AND(H109&lt;2001,H109&gt;=1999),$M$1,IF(AND(H109&lt;1999,H109&gt;=1997),$N$1,"")))))</f>
        <v>0</v>
      </c>
      <c r="E109" s="27" t="s">
        <v>202</v>
      </c>
      <c r="F109" s="27" t="s">
        <v>123</v>
      </c>
      <c r="G109" s="26">
        <v>150</v>
      </c>
      <c r="H109" s="26">
        <v>2000</v>
      </c>
      <c r="I109" s="28" t="s">
        <v>117</v>
      </c>
      <c r="J109" s="31"/>
      <c r="K109" s="32" t="str">
        <f t="shared" si="94"/>
        <v/>
      </c>
      <c r="L109" s="83">
        <v>48</v>
      </c>
      <c r="M109" s="84">
        <f t="shared" si="95"/>
        <v>240</v>
      </c>
      <c r="N109" s="75"/>
      <c r="O109" s="76" t="str">
        <f t="shared" si="96"/>
        <v/>
      </c>
      <c r="P109" s="45">
        <v>21</v>
      </c>
      <c r="Q109" s="46">
        <f t="shared" si="97"/>
        <v>119.7</v>
      </c>
      <c r="R109" s="45">
        <v>22</v>
      </c>
      <c r="S109" s="46">
        <f t="shared" si="98"/>
        <v>132</v>
      </c>
      <c r="T109" s="45">
        <v>25</v>
      </c>
      <c r="U109" s="46">
        <f t="shared" si="99"/>
        <v>167.5</v>
      </c>
      <c r="V109" s="45">
        <v>11</v>
      </c>
      <c r="W109" s="46">
        <f t="shared" si="100"/>
        <v>81.400000000000006</v>
      </c>
      <c r="X109" s="45">
        <v>8</v>
      </c>
      <c r="Y109" s="46">
        <f t="shared" si="101"/>
        <v>64</v>
      </c>
      <c r="Z109" s="31"/>
      <c r="AA109" s="32" t="str">
        <f t="shared" si="102"/>
        <v/>
      </c>
      <c r="AB109" s="31"/>
      <c r="AC109" s="32" t="str">
        <f t="shared" si="103"/>
        <v/>
      </c>
      <c r="AD109" s="31"/>
      <c r="AE109" s="32" t="str">
        <f t="shared" si="104"/>
        <v/>
      </c>
      <c r="AF109" s="35">
        <f t="shared" si="105"/>
        <v>804.6</v>
      </c>
      <c r="AG109" s="36">
        <v>20</v>
      </c>
    </row>
    <row r="110" spans="1:33" s="13" customFormat="1" ht="12.75" customHeight="1" thickBot="1">
      <c r="C110" s="37"/>
      <c r="D110" s="38"/>
      <c r="E110" s="39"/>
      <c r="F110" s="39"/>
      <c r="G110" s="38"/>
      <c r="H110" s="38"/>
      <c r="I110" s="39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</row>
    <row r="111" spans="1:33" s="7" customFormat="1" ht="15" customHeight="1" thickTop="1" thickBot="1">
      <c r="C111" s="41" t="s">
        <v>203</v>
      </c>
      <c r="D111" s="42"/>
      <c r="E111" s="48"/>
      <c r="F111" s="49"/>
      <c r="G111" s="42"/>
      <c r="H111" s="50" t="str">
        <f>H88</f>
        <v>ročník 2001-2000</v>
      </c>
      <c r="I111" s="51"/>
      <c r="J111" s="93" t="s">
        <v>2</v>
      </c>
      <c r="K111" s="94"/>
      <c r="L111" s="93" t="s">
        <v>3</v>
      </c>
      <c r="M111" s="94"/>
      <c r="N111" s="93" t="s">
        <v>4</v>
      </c>
      <c r="O111" s="94"/>
      <c r="P111" s="93" t="s">
        <v>5</v>
      </c>
      <c r="Q111" s="94"/>
      <c r="R111" s="93" t="s">
        <v>6</v>
      </c>
      <c r="S111" s="94"/>
      <c r="T111" s="93" t="s">
        <v>7</v>
      </c>
      <c r="U111" s="94"/>
      <c r="V111" s="93" t="s">
        <v>8</v>
      </c>
      <c r="W111" s="94"/>
      <c r="X111" s="93" t="s">
        <v>9</v>
      </c>
      <c r="Y111" s="94"/>
      <c r="Z111" s="93" t="s">
        <v>10</v>
      </c>
      <c r="AA111" s="94"/>
      <c r="AB111" s="93" t="s">
        <v>11</v>
      </c>
      <c r="AC111" s="94"/>
      <c r="AD111" s="93" t="s">
        <v>47</v>
      </c>
      <c r="AE111" s="94"/>
      <c r="AF111" s="97" t="s">
        <v>13</v>
      </c>
      <c r="AG111" s="90" t="s">
        <v>14</v>
      </c>
    </row>
    <row r="112" spans="1:33" s="17" customFormat="1" ht="20.25" customHeight="1" thickTop="1" thickBot="1">
      <c r="A112" s="17" t="s">
        <v>18</v>
      </c>
      <c r="B112" s="17" t="s">
        <v>19</v>
      </c>
      <c r="C112" s="18" t="s">
        <v>20</v>
      </c>
      <c r="D112" s="19" t="s">
        <v>21</v>
      </c>
      <c r="E112" s="20" t="s">
        <v>22</v>
      </c>
      <c r="F112" s="20" t="s">
        <v>23</v>
      </c>
      <c r="G112" s="21" t="s">
        <v>24</v>
      </c>
      <c r="H112" s="21" t="s">
        <v>25</v>
      </c>
      <c r="I112" s="22" t="s">
        <v>26</v>
      </c>
      <c r="J112" s="23" t="s">
        <v>27</v>
      </c>
      <c r="K112" s="24" t="s">
        <v>28</v>
      </c>
      <c r="L112" s="23" t="s">
        <v>27</v>
      </c>
      <c r="M112" s="24" t="s">
        <v>28</v>
      </c>
      <c r="N112" s="23" t="s">
        <v>27</v>
      </c>
      <c r="O112" s="24" t="s">
        <v>28</v>
      </c>
      <c r="P112" s="23" t="s">
        <v>27</v>
      </c>
      <c r="Q112" s="24" t="s">
        <v>28</v>
      </c>
      <c r="R112" s="23" t="s">
        <v>27</v>
      </c>
      <c r="S112" s="24" t="s">
        <v>28</v>
      </c>
      <c r="T112" s="23" t="s">
        <v>27</v>
      </c>
      <c r="U112" s="24" t="s">
        <v>28</v>
      </c>
      <c r="V112" s="23" t="s">
        <v>27</v>
      </c>
      <c r="W112" s="24" t="s">
        <v>28</v>
      </c>
      <c r="X112" s="23" t="s">
        <v>27</v>
      </c>
      <c r="Y112" s="24" t="s">
        <v>28</v>
      </c>
      <c r="Z112" s="23" t="s">
        <v>27</v>
      </c>
      <c r="AA112" s="24" t="s">
        <v>28</v>
      </c>
      <c r="AB112" s="23" t="s">
        <v>27</v>
      </c>
      <c r="AC112" s="24" t="s">
        <v>28</v>
      </c>
      <c r="AD112" s="23" t="s">
        <v>29</v>
      </c>
      <c r="AE112" s="24" t="s">
        <v>30</v>
      </c>
      <c r="AF112" s="99"/>
      <c r="AG112" s="92"/>
    </row>
    <row r="113" spans="1:33" ht="15.75" thickTop="1">
      <c r="A113" t="str">
        <f t="shared" ref="A113:A126" si="106">IF(AND(D113="l.",G113="H"),"6",IF(AND(D113="ll.",G113="H"),"7",IF(AND(D113="lll.",G113="H"),"8",IF(AND(D113="lV.",G113="H"),"9",IF(AND(D113="V.",G113="H"),"10","")))))</f>
        <v/>
      </c>
      <c r="B113" t="str">
        <f t="shared" ref="B113:B126" si="107">IF(AND(D113="l.",G113="D"),"1",IF(AND(D113="ll.",G113="D"),"2",IF(AND(D113="lll.",G113="D"),"3",IF(AND(D113="lV.",G113="D"),"4",IF(AND(D113="V.",G113="D"),"5","")))))</f>
        <v/>
      </c>
      <c r="C113" s="43">
        <v>1</v>
      </c>
      <c r="D113" s="44">
        <f>IF(H113&gt;=2005,$J$1,IF(AND(H113&lt;2005,H113&gt;=2003),$K$1,IF(AND(H113&lt;2003,H113&gt;=2001),$L$1,IF(AND(H113&lt;2001,H113&gt;=1999),$M$1,IF(AND(H113&lt;1999,H113&gt;=1997),$N$1,"")))))</f>
        <v>0</v>
      </c>
      <c r="E113" s="27" t="s">
        <v>204</v>
      </c>
      <c r="F113" s="27" t="s">
        <v>205</v>
      </c>
      <c r="G113" s="26">
        <v>150</v>
      </c>
      <c r="H113" s="26">
        <v>2000</v>
      </c>
      <c r="I113" s="28" t="s">
        <v>96</v>
      </c>
      <c r="J113" s="31"/>
      <c r="K113" s="32" t="str">
        <f t="shared" ref="K113:K126" si="108">IF(J113&gt;0,J113*$K$3,"")</f>
        <v/>
      </c>
      <c r="L113" s="83">
        <v>48</v>
      </c>
      <c r="M113" s="84">
        <f t="shared" ref="M113:M126" si="109">IF(L113&gt;0,L113*$M$3,"")</f>
        <v>240</v>
      </c>
      <c r="N113" s="75"/>
      <c r="O113" s="76" t="str">
        <f t="shared" ref="O113:O126" si="110">IF(N113&gt;0,N113*$O$3,"")</f>
        <v/>
      </c>
      <c r="P113" s="45">
        <v>40</v>
      </c>
      <c r="Q113" s="46">
        <f t="shared" ref="Q113:Q126" si="111">IF(P113&gt;0,P113*$Q$3,"")</f>
        <v>228</v>
      </c>
      <c r="R113" s="45">
        <v>44</v>
      </c>
      <c r="S113" s="46">
        <f t="shared" ref="S113:S126" si="112">IF(R113&gt;0,R113*$S$3,"")</f>
        <v>264</v>
      </c>
      <c r="T113" s="45">
        <v>48</v>
      </c>
      <c r="U113" s="46">
        <f t="shared" ref="U113:U126" si="113">IF(T113&gt;0,T113*$U$3,"")</f>
        <v>321.60000000000002</v>
      </c>
      <c r="V113" s="45">
        <v>34</v>
      </c>
      <c r="W113" s="46">
        <f t="shared" ref="W113:W126" si="114">IF(V113&gt;0,V113*$W$3,"")</f>
        <v>251.60000000000002</v>
      </c>
      <c r="X113" s="45">
        <v>25</v>
      </c>
      <c r="Y113" s="46">
        <f t="shared" ref="Y113:Y126" si="115">IF(X113&gt;0,X113*$Y$3,"")</f>
        <v>200</v>
      </c>
      <c r="Z113" s="31"/>
      <c r="AA113" s="32" t="str">
        <f t="shared" ref="AA113:AA126" si="116">IF(Z113&gt;0,Z113*$AA$3,"")</f>
        <v/>
      </c>
      <c r="AB113" s="31"/>
      <c r="AC113" s="32" t="str">
        <f t="shared" ref="AC113:AC126" si="117">IF(AB113&gt;0,AB113*$AC$3,"")</f>
        <v/>
      </c>
      <c r="AD113" s="31"/>
      <c r="AE113" s="32" t="str">
        <f t="shared" ref="AE113:AE126" si="118">IF(AD113&gt;0,AD113*$AE$3,"")</f>
        <v/>
      </c>
      <c r="AF113" s="47">
        <f t="shared" ref="AF113:AF126" si="119">M113+Q113+S113+U113+W113+Y113</f>
        <v>1505.1999999999998</v>
      </c>
      <c r="AG113" s="36">
        <v>1</v>
      </c>
    </row>
    <row r="114" spans="1:33">
      <c r="A114" t="str">
        <f t="shared" si="106"/>
        <v/>
      </c>
      <c r="B114" t="str">
        <f t="shared" si="107"/>
        <v/>
      </c>
      <c r="C114" s="25">
        <v>2</v>
      </c>
      <c r="D114" s="26">
        <f t="shared" ref="D114:D126" si="120">IF(H114&gt;=2005,$J$1,IF(AND(H114&lt;2005,H114&gt;=2003),$K$1,IF(AND(H114&lt;2003,H114&gt;=2001),$L$1,IF(AND(H114&lt;2001,H114&gt;=1999),$M$1,IF(AND(H114&lt;1999,H114&gt;=1997),$N$1,"")))))</f>
        <v>0</v>
      </c>
      <c r="E114" s="27" t="s">
        <v>206</v>
      </c>
      <c r="F114" s="27" t="s">
        <v>92</v>
      </c>
      <c r="G114" s="26">
        <v>150</v>
      </c>
      <c r="H114" s="26">
        <v>2001</v>
      </c>
      <c r="I114" s="28" t="s">
        <v>96</v>
      </c>
      <c r="J114" s="31"/>
      <c r="K114" s="32" t="str">
        <f t="shared" si="108"/>
        <v/>
      </c>
      <c r="L114" s="83">
        <v>48</v>
      </c>
      <c r="M114" s="84">
        <f t="shared" si="109"/>
        <v>240</v>
      </c>
      <c r="N114" s="75"/>
      <c r="O114" s="76" t="str">
        <f t="shared" si="110"/>
        <v/>
      </c>
      <c r="P114" s="45">
        <v>40</v>
      </c>
      <c r="Q114" s="46">
        <f t="shared" si="111"/>
        <v>228</v>
      </c>
      <c r="R114" s="45">
        <v>44</v>
      </c>
      <c r="S114" s="46">
        <f t="shared" si="112"/>
        <v>264</v>
      </c>
      <c r="T114" s="45">
        <v>48</v>
      </c>
      <c r="U114" s="46">
        <f t="shared" si="113"/>
        <v>321.60000000000002</v>
      </c>
      <c r="V114" s="45">
        <v>42</v>
      </c>
      <c r="W114" s="46">
        <f t="shared" si="114"/>
        <v>310.8</v>
      </c>
      <c r="X114" s="45">
        <v>9</v>
      </c>
      <c r="Y114" s="46">
        <f t="shared" si="115"/>
        <v>72</v>
      </c>
      <c r="Z114" s="31"/>
      <c r="AA114" s="32" t="str">
        <f t="shared" si="116"/>
        <v/>
      </c>
      <c r="AB114" s="31"/>
      <c r="AC114" s="32" t="str">
        <f t="shared" si="117"/>
        <v/>
      </c>
      <c r="AD114" s="31"/>
      <c r="AE114" s="32" t="str">
        <f t="shared" si="118"/>
        <v/>
      </c>
      <c r="AF114" s="35">
        <f t="shared" si="119"/>
        <v>1436.3999999999999</v>
      </c>
      <c r="AG114" s="34">
        <v>2</v>
      </c>
    </row>
    <row r="115" spans="1:33">
      <c r="A115" t="str">
        <f t="shared" si="106"/>
        <v/>
      </c>
      <c r="B115" t="str">
        <f t="shared" si="107"/>
        <v/>
      </c>
      <c r="C115" s="25">
        <v>3</v>
      </c>
      <c r="D115" s="26">
        <f t="shared" si="120"/>
        <v>0</v>
      </c>
      <c r="E115" s="27" t="s">
        <v>207</v>
      </c>
      <c r="F115" s="27" t="s">
        <v>208</v>
      </c>
      <c r="G115" s="26">
        <v>150</v>
      </c>
      <c r="H115" s="26">
        <v>2001</v>
      </c>
      <c r="I115" s="28" t="s">
        <v>209</v>
      </c>
      <c r="J115" s="31"/>
      <c r="K115" s="32" t="str">
        <f t="shared" si="108"/>
        <v/>
      </c>
      <c r="L115" s="83">
        <v>48</v>
      </c>
      <c r="M115" s="84">
        <f t="shared" si="109"/>
        <v>240</v>
      </c>
      <c r="N115" s="75"/>
      <c r="O115" s="76" t="str">
        <f t="shared" si="110"/>
        <v/>
      </c>
      <c r="P115" s="45">
        <v>40</v>
      </c>
      <c r="Q115" s="46">
        <f t="shared" si="111"/>
        <v>228</v>
      </c>
      <c r="R115" s="45">
        <v>44</v>
      </c>
      <c r="S115" s="46">
        <f t="shared" si="112"/>
        <v>264</v>
      </c>
      <c r="T115" s="45">
        <v>43</v>
      </c>
      <c r="U115" s="46">
        <f t="shared" si="113"/>
        <v>288.10000000000002</v>
      </c>
      <c r="V115" s="45">
        <v>21</v>
      </c>
      <c r="W115" s="46">
        <f t="shared" si="114"/>
        <v>155.4</v>
      </c>
      <c r="X115" s="45">
        <v>19</v>
      </c>
      <c r="Y115" s="46">
        <f t="shared" si="115"/>
        <v>152</v>
      </c>
      <c r="Z115" s="31"/>
      <c r="AA115" s="32" t="str">
        <f t="shared" si="116"/>
        <v/>
      </c>
      <c r="AB115" s="31"/>
      <c r="AC115" s="32" t="str">
        <f t="shared" si="117"/>
        <v/>
      </c>
      <c r="AD115" s="31"/>
      <c r="AE115" s="32" t="str">
        <f t="shared" si="118"/>
        <v/>
      </c>
      <c r="AF115" s="35">
        <f t="shared" si="119"/>
        <v>1327.5</v>
      </c>
      <c r="AG115" s="36">
        <v>3</v>
      </c>
    </row>
    <row r="116" spans="1:33">
      <c r="A116" t="str">
        <f t="shared" si="106"/>
        <v/>
      </c>
      <c r="B116" t="str">
        <f t="shared" si="107"/>
        <v/>
      </c>
      <c r="C116" s="25">
        <v>4</v>
      </c>
      <c r="D116" s="26">
        <f t="shared" si="120"/>
        <v>0</v>
      </c>
      <c r="E116" s="27" t="s">
        <v>210</v>
      </c>
      <c r="F116" s="27" t="s">
        <v>169</v>
      </c>
      <c r="G116" s="26">
        <v>150</v>
      </c>
      <c r="H116" s="26">
        <v>2000</v>
      </c>
      <c r="I116" s="28" t="s">
        <v>211</v>
      </c>
      <c r="J116" s="31"/>
      <c r="K116" s="32" t="str">
        <f t="shared" si="108"/>
        <v/>
      </c>
      <c r="L116" s="83">
        <v>48</v>
      </c>
      <c r="M116" s="84">
        <f t="shared" si="109"/>
        <v>240</v>
      </c>
      <c r="N116" s="75"/>
      <c r="O116" s="76" t="str">
        <f t="shared" si="110"/>
        <v/>
      </c>
      <c r="P116" s="45">
        <v>32</v>
      </c>
      <c r="Q116" s="46">
        <f t="shared" si="111"/>
        <v>182.4</v>
      </c>
      <c r="R116" s="45">
        <v>44</v>
      </c>
      <c r="S116" s="46">
        <f t="shared" si="112"/>
        <v>264</v>
      </c>
      <c r="T116" s="45">
        <v>29</v>
      </c>
      <c r="U116" s="46">
        <f t="shared" si="113"/>
        <v>194.3</v>
      </c>
      <c r="V116" s="45">
        <v>33</v>
      </c>
      <c r="W116" s="46">
        <f t="shared" si="114"/>
        <v>244.20000000000002</v>
      </c>
      <c r="X116" s="45">
        <v>19</v>
      </c>
      <c r="Y116" s="46">
        <f t="shared" si="115"/>
        <v>152</v>
      </c>
      <c r="Z116" s="31"/>
      <c r="AA116" s="32" t="str">
        <f t="shared" si="116"/>
        <v/>
      </c>
      <c r="AB116" s="31"/>
      <c r="AC116" s="32" t="str">
        <f t="shared" si="117"/>
        <v/>
      </c>
      <c r="AD116" s="31"/>
      <c r="AE116" s="32" t="str">
        <f t="shared" si="118"/>
        <v/>
      </c>
      <c r="AF116" s="35">
        <f t="shared" si="119"/>
        <v>1276.9000000000001</v>
      </c>
      <c r="AG116" s="36">
        <v>4</v>
      </c>
    </row>
    <row r="117" spans="1:33">
      <c r="A117" t="str">
        <f t="shared" si="106"/>
        <v/>
      </c>
      <c r="B117" t="str">
        <f t="shared" si="107"/>
        <v/>
      </c>
      <c r="C117" s="25">
        <v>5</v>
      </c>
      <c r="D117" s="26">
        <f t="shared" si="120"/>
        <v>0</v>
      </c>
      <c r="E117" s="27" t="s">
        <v>212</v>
      </c>
      <c r="F117" s="27" t="s">
        <v>213</v>
      </c>
      <c r="G117" s="26">
        <v>150</v>
      </c>
      <c r="H117" s="26">
        <v>2001</v>
      </c>
      <c r="I117" s="28" t="s">
        <v>214</v>
      </c>
      <c r="J117" s="31"/>
      <c r="K117" s="32" t="str">
        <f t="shared" si="108"/>
        <v/>
      </c>
      <c r="L117" s="83">
        <v>48</v>
      </c>
      <c r="M117" s="84">
        <f t="shared" si="109"/>
        <v>240</v>
      </c>
      <c r="N117" s="75"/>
      <c r="O117" s="76" t="str">
        <f t="shared" si="110"/>
        <v/>
      </c>
      <c r="P117" s="45">
        <v>40</v>
      </c>
      <c r="Q117" s="46">
        <f t="shared" si="111"/>
        <v>228</v>
      </c>
      <c r="R117" s="45">
        <v>44</v>
      </c>
      <c r="S117" s="46">
        <f t="shared" si="112"/>
        <v>264</v>
      </c>
      <c r="T117" s="45">
        <v>48</v>
      </c>
      <c r="U117" s="46">
        <f t="shared" si="113"/>
        <v>321.60000000000002</v>
      </c>
      <c r="V117" s="45">
        <v>18</v>
      </c>
      <c r="W117" s="46">
        <f t="shared" si="114"/>
        <v>133.20000000000002</v>
      </c>
      <c r="X117" s="45">
        <v>9</v>
      </c>
      <c r="Y117" s="46">
        <f t="shared" si="115"/>
        <v>72</v>
      </c>
      <c r="Z117" s="31">
        <v>44</v>
      </c>
      <c r="AA117" s="32">
        <f t="shared" si="116"/>
        <v>369.6</v>
      </c>
      <c r="AB117" s="31"/>
      <c r="AC117" s="32" t="str">
        <f t="shared" si="117"/>
        <v/>
      </c>
      <c r="AD117" s="31"/>
      <c r="AE117" s="32" t="str">
        <f t="shared" si="118"/>
        <v/>
      </c>
      <c r="AF117" s="33">
        <f t="shared" si="119"/>
        <v>1258.8</v>
      </c>
      <c r="AG117" s="36">
        <v>5</v>
      </c>
    </row>
    <row r="118" spans="1:33">
      <c r="A118" t="str">
        <f t="shared" si="106"/>
        <v/>
      </c>
      <c r="B118" t="str">
        <f t="shared" si="107"/>
        <v/>
      </c>
      <c r="C118" s="25">
        <v>6</v>
      </c>
      <c r="D118" s="26">
        <f t="shared" si="120"/>
        <v>0</v>
      </c>
      <c r="E118" s="27" t="s">
        <v>206</v>
      </c>
      <c r="F118" s="27" t="s">
        <v>161</v>
      </c>
      <c r="G118" s="26">
        <v>150</v>
      </c>
      <c r="H118" s="26">
        <v>2001</v>
      </c>
      <c r="I118" s="28" t="s">
        <v>96</v>
      </c>
      <c r="J118" s="31"/>
      <c r="K118" s="32" t="str">
        <f t="shared" si="108"/>
        <v/>
      </c>
      <c r="L118" s="83">
        <v>48</v>
      </c>
      <c r="M118" s="84">
        <f t="shared" si="109"/>
        <v>240</v>
      </c>
      <c r="N118" s="75"/>
      <c r="O118" s="76" t="str">
        <f t="shared" si="110"/>
        <v/>
      </c>
      <c r="P118" s="45">
        <v>40</v>
      </c>
      <c r="Q118" s="46">
        <f t="shared" si="111"/>
        <v>228</v>
      </c>
      <c r="R118" s="45">
        <v>44</v>
      </c>
      <c r="S118" s="46">
        <f t="shared" si="112"/>
        <v>264</v>
      </c>
      <c r="T118" s="45">
        <v>48</v>
      </c>
      <c r="U118" s="46">
        <f t="shared" si="113"/>
        <v>321.60000000000002</v>
      </c>
      <c r="V118" s="45">
        <v>18</v>
      </c>
      <c r="W118" s="46">
        <f t="shared" si="114"/>
        <v>133.20000000000002</v>
      </c>
      <c r="X118" s="45">
        <v>9</v>
      </c>
      <c r="Y118" s="46">
        <f t="shared" si="115"/>
        <v>72</v>
      </c>
      <c r="Z118" s="31">
        <v>3</v>
      </c>
      <c r="AA118" s="32">
        <f t="shared" si="116"/>
        <v>25.200000000000003</v>
      </c>
      <c r="AB118" s="31"/>
      <c r="AC118" s="32" t="str">
        <f t="shared" si="117"/>
        <v/>
      </c>
      <c r="AD118" s="31"/>
      <c r="AE118" s="32" t="str">
        <f t="shared" si="118"/>
        <v/>
      </c>
      <c r="AF118" s="33">
        <f t="shared" si="119"/>
        <v>1258.8</v>
      </c>
      <c r="AG118" s="34">
        <v>6</v>
      </c>
    </row>
    <row r="119" spans="1:33">
      <c r="A119" t="str">
        <f t="shared" si="106"/>
        <v/>
      </c>
      <c r="B119" t="str">
        <f t="shared" si="107"/>
        <v/>
      </c>
      <c r="C119" s="25">
        <v>7</v>
      </c>
      <c r="D119" s="26">
        <f t="shared" si="120"/>
        <v>0</v>
      </c>
      <c r="E119" s="27" t="s">
        <v>215</v>
      </c>
      <c r="F119" s="27" t="s">
        <v>89</v>
      </c>
      <c r="G119" s="26">
        <v>150</v>
      </c>
      <c r="H119" s="26">
        <v>2001</v>
      </c>
      <c r="I119" s="28" t="s">
        <v>96</v>
      </c>
      <c r="J119" s="31"/>
      <c r="K119" s="32" t="str">
        <f t="shared" si="108"/>
        <v/>
      </c>
      <c r="L119" s="83">
        <v>48</v>
      </c>
      <c r="M119" s="84">
        <f t="shared" si="109"/>
        <v>240</v>
      </c>
      <c r="N119" s="75"/>
      <c r="O119" s="76" t="str">
        <f t="shared" si="110"/>
        <v/>
      </c>
      <c r="P119" s="45">
        <v>40</v>
      </c>
      <c r="Q119" s="46">
        <f t="shared" si="111"/>
        <v>228</v>
      </c>
      <c r="R119" s="45">
        <v>44</v>
      </c>
      <c r="S119" s="46">
        <f t="shared" si="112"/>
        <v>264</v>
      </c>
      <c r="T119" s="45">
        <v>42</v>
      </c>
      <c r="U119" s="46">
        <f t="shared" si="113"/>
        <v>281.40000000000003</v>
      </c>
      <c r="V119" s="45">
        <v>20</v>
      </c>
      <c r="W119" s="46">
        <f t="shared" si="114"/>
        <v>148</v>
      </c>
      <c r="X119" s="45">
        <v>9</v>
      </c>
      <c r="Y119" s="46">
        <f t="shared" si="115"/>
        <v>72</v>
      </c>
      <c r="Z119" s="31"/>
      <c r="AA119" s="32" t="str">
        <f t="shared" si="116"/>
        <v/>
      </c>
      <c r="AB119" s="31"/>
      <c r="AC119" s="32" t="str">
        <f t="shared" si="117"/>
        <v/>
      </c>
      <c r="AD119" s="31"/>
      <c r="AE119" s="32" t="str">
        <f t="shared" si="118"/>
        <v/>
      </c>
      <c r="AF119" s="35">
        <f t="shared" si="119"/>
        <v>1233.4000000000001</v>
      </c>
      <c r="AG119" s="36">
        <v>7</v>
      </c>
    </row>
    <row r="120" spans="1:33">
      <c r="A120" t="str">
        <f t="shared" si="106"/>
        <v/>
      </c>
      <c r="B120" t="str">
        <f t="shared" si="107"/>
        <v/>
      </c>
      <c r="C120" s="25">
        <v>8</v>
      </c>
      <c r="D120" s="26">
        <f t="shared" si="120"/>
        <v>0</v>
      </c>
      <c r="E120" s="27" t="s">
        <v>216</v>
      </c>
      <c r="F120" s="27" t="s">
        <v>163</v>
      </c>
      <c r="G120" s="26">
        <v>150</v>
      </c>
      <c r="H120" s="26">
        <v>2001</v>
      </c>
      <c r="I120" s="28" t="s">
        <v>133</v>
      </c>
      <c r="J120" s="31"/>
      <c r="K120" s="32" t="str">
        <f t="shared" si="108"/>
        <v/>
      </c>
      <c r="L120" s="83">
        <v>48</v>
      </c>
      <c r="M120" s="84">
        <f t="shared" si="109"/>
        <v>240</v>
      </c>
      <c r="N120" s="75"/>
      <c r="O120" s="76" t="str">
        <f t="shared" si="110"/>
        <v/>
      </c>
      <c r="P120" s="45">
        <v>20</v>
      </c>
      <c r="Q120" s="46">
        <f t="shared" si="111"/>
        <v>114</v>
      </c>
      <c r="R120" s="45">
        <v>44</v>
      </c>
      <c r="S120" s="46">
        <f t="shared" si="112"/>
        <v>264</v>
      </c>
      <c r="T120" s="45">
        <v>31</v>
      </c>
      <c r="U120" s="46">
        <f t="shared" si="113"/>
        <v>207.70000000000002</v>
      </c>
      <c r="V120" s="45">
        <v>21</v>
      </c>
      <c r="W120" s="46">
        <f t="shared" si="114"/>
        <v>155.4</v>
      </c>
      <c r="X120" s="45">
        <v>25</v>
      </c>
      <c r="Y120" s="46">
        <f t="shared" si="115"/>
        <v>200</v>
      </c>
      <c r="Z120" s="31"/>
      <c r="AA120" s="32" t="str">
        <f t="shared" si="116"/>
        <v/>
      </c>
      <c r="AB120" s="31"/>
      <c r="AC120" s="32" t="str">
        <f t="shared" si="117"/>
        <v/>
      </c>
      <c r="AD120" s="31"/>
      <c r="AE120" s="32" t="str">
        <f t="shared" si="118"/>
        <v/>
      </c>
      <c r="AF120" s="35">
        <f t="shared" si="119"/>
        <v>1181.0999999999999</v>
      </c>
      <c r="AG120" s="34">
        <v>8</v>
      </c>
    </row>
    <row r="121" spans="1:33">
      <c r="A121" t="str">
        <f t="shared" si="106"/>
        <v/>
      </c>
      <c r="B121" t="str">
        <f t="shared" si="107"/>
        <v/>
      </c>
      <c r="C121" s="25">
        <v>9</v>
      </c>
      <c r="D121" s="26">
        <f t="shared" si="120"/>
        <v>0</v>
      </c>
      <c r="E121" s="27" t="s">
        <v>217</v>
      </c>
      <c r="F121" s="27" t="s">
        <v>101</v>
      </c>
      <c r="G121" s="26">
        <v>150</v>
      </c>
      <c r="H121" s="26">
        <v>2001</v>
      </c>
      <c r="I121" s="28" t="s">
        <v>96</v>
      </c>
      <c r="J121" s="31"/>
      <c r="K121" s="32" t="str">
        <f t="shared" si="108"/>
        <v/>
      </c>
      <c r="L121" s="83">
        <v>48</v>
      </c>
      <c r="M121" s="84">
        <f t="shared" si="109"/>
        <v>240</v>
      </c>
      <c r="N121" s="75"/>
      <c r="O121" s="76" t="str">
        <f t="shared" si="110"/>
        <v/>
      </c>
      <c r="P121" s="45">
        <v>40</v>
      </c>
      <c r="Q121" s="46">
        <f t="shared" si="111"/>
        <v>228</v>
      </c>
      <c r="R121" s="45">
        <v>44</v>
      </c>
      <c r="S121" s="46">
        <f t="shared" si="112"/>
        <v>264</v>
      </c>
      <c r="T121" s="45">
        <v>32</v>
      </c>
      <c r="U121" s="46">
        <f t="shared" si="113"/>
        <v>214.4</v>
      </c>
      <c r="V121" s="45">
        <v>18</v>
      </c>
      <c r="W121" s="46">
        <f t="shared" si="114"/>
        <v>133.20000000000002</v>
      </c>
      <c r="X121" s="45">
        <v>9</v>
      </c>
      <c r="Y121" s="46">
        <f t="shared" si="115"/>
        <v>72</v>
      </c>
      <c r="Z121" s="31"/>
      <c r="AA121" s="32" t="str">
        <f t="shared" si="116"/>
        <v/>
      </c>
      <c r="AB121" s="31"/>
      <c r="AC121" s="32" t="str">
        <f t="shared" si="117"/>
        <v/>
      </c>
      <c r="AD121" s="31"/>
      <c r="AE121" s="32" t="str">
        <f t="shared" si="118"/>
        <v/>
      </c>
      <c r="AF121" s="35">
        <f t="shared" si="119"/>
        <v>1151.5999999999999</v>
      </c>
      <c r="AG121" s="36">
        <v>9</v>
      </c>
    </row>
    <row r="122" spans="1:33">
      <c r="A122" t="str">
        <f t="shared" si="106"/>
        <v/>
      </c>
      <c r="B122" t="str">
        <f t="shared" si="107"/>
        <v/>
      </c>
      <c r="C122" s="25">
        <v>10</v>
      </c>
      <c r="D122" s="26">
        <f t="shared" si="120"/>
        <v>0</v>
      </c>
      <c r="E122" s="27" t="s">
        <v>218</v>
      </c>
      <c r="F122" s="27" t="s">
        <v>114</v>
      </c>
      <c r="G122" s="26">
        <v>150</v>
      </c>
      <c r="H122" s="26">
        <v>2000</v>
      </c>
      <c r="I122" s="28" t="s">
        <v>219</v>
      </c>
      <c r="J122" s="31"/>
      <c r="K122" s="32" t="str">
        <f t="shared" si="108"/>
        <v/>
      </c>
      <c r="L122" s="83">
        <v>48</v>
      </c>
      <c r="M122" s="84">
        <f t="shared" si="109"/>
        <v>240</v>
      </c>
      <c r="N122" s="75"/>
      <c r="O122" s="76" t="str">
        <f t="shared" si="110"/>
        <v/>
      </c>
      <c r="P122" s="45">
        <v>39</v>
      </c>
      <c r="Q122" s="46">
        <f t="shared" si="111"/>
        <v>222.3</v>
      </c>
      <c r="R122" s="45">
        <v>44</v>
      </c>
      <c r="S122" s="46">
        <f t="shared" si="112"/>
        <v>264</v>
      </c>
      <c r="T122" s="45">
        <v>31</v>
      </c>
      <c r="U122" s="46">
        <f t="shared" si="113"/>
        <v>207.70000000000002</v>
      </c>
      <c r="V122" s="45">
        <v>18</v>
      </c>
      <c r="W122" s="46">
        <f t="shared" si="114"/>
        <v>133.20000000000002</v>
      </c>
      <c r="X122" s="45">
        <v>9</v>
      </c>
      <c r="Y122" s="46">
        <f t="shared" si="115"/>
        <v>72</v>
      </c>
      <c r="Z122" s="31"/>
      <c r="AA122" s="32" t="str">
        <f t="shared" si="116"/>
        <v/>
      </c>
      <c r="AB122" s="31"/>
      <c r="AC122" s="32" t="str">
        <f t="shared" si="117"/>
        <v/>
      </c>
      <c r="AD122" s="31"/>
      <c r="AE122" s="32" t="str">
        <f t="shared" si="118"/>
        <v/>
      </c>
      <c r="AF122" s="35">
        <f t="shared" si="119"/>
        <v>1139.2</v>
      </c>
      <c r="AG122" s="36">
        <v>10</v>
      </c>
    </row>
    <row r="123" spans="1:33">
      <c r="A123" t="str">
        <f t="shared" si="106"/>
        <v/>
      </c>
      <c r="B123" t="str">
        <f t="shared" si="107"/>
        <v/>
      </c>
      <c r="C123" s="25">
        <v>11</v>
      </c>
      <c r="D123" s="26">
        <f t="shared" si="120"/>
        <v>0</v>
      </c>
      <c r="E123" s="27" t="s">
        <v>220</v>
      </c>
      <c r="F123" s="27" t="s">
        <v>159</v>
      </c>
      <c r="G123" s="26">
        <v>150</v>
      </c>
      <c r="H123" s="26">
        <v>2001</v>
      </c>
      <c r="I123" s="28" t="s">
        <v>211</v>
      </c>
      <c r="J123" s="31"/>
      <c r="K123" s="32" t="str">
        <f t="shared" si="108"/>
        <v/>
      </c>
      <c r="L123" s="83">
        <v>48</v>
      </c>
      <c r="M123" s="84">
        <f t="shared" si="109"/>
        <v>240</v>
      </c>
      <c r="N123" s="75"/>
      <c r="O123" s="76" t="str">
        <f t="shared" si="110"/>
        <v/>
      </c>
      <c r="P123" s="45">
        <v>22</v>
      </c>
      <c r="Q123" s="46">
        <f t="shared" si="111"/>
        <v>125.4</v>
      </c>
      <c r="R123" s="45">
        <v>44</v>
      </c>
      <c r="S123" s="46">
        <f t="shared" si="112"/>
        <v>264</v>
      </c>
      <c r="T123" s="45">
        <v>27</v>
      </c>
      <c r="U123" s="46">
        <f t="shared" si="113"/>
        <v>180.9</v>
      </c>
      <c r="V123" s="45">
        <v>18</v>
      </c>
      <c r="W123" s="46">
        <f t="shared" si="114"/>
        <v>133.20000000000002</v>
      </c>
      <c r="X123" s="45">
        <v>9</v>
      </c>
      <c r="Y123" s="46">
        <f t="shared" si="115"/>
        <v>72</v>
      </c>
      <c r="Z123" s="31"/>
      <c r="AA123" s="32" t="str">
        <f t="shared" si="116"/>
        <v/>
      </c>
      <c r="AB123" s="31"/>
      <c r="AC123" s="32" t="str">
        <f t="shared" si="117"/>
        <v/>
      </c>
      <c r="AD123" s="31"/>
      <c r="AE123" s="32" t="str">
        <f t="shared" si="118"/>
        <v/>
      </c>
      <c r="AF123" s="35">
        <f t="shared" si="119"/>
        <v>1015.5</v>
      </c>
      <c r="AG123" s="36">
        <v>11</v>
      </c>
    </row>
    <row r="124" spans="1:33">
      <c r="A124" t="str">
        <f t="shared" si="106"/>
        <v/>
      </c>
      <c r="B124" t="str">
        <f t="shared" si="107"/>
        <v/>
      </c>
      <c r="C124" s="25">
        <v>12</v>
      </c>
      <c r="D124" s="26">
        <f t="shared" si="120"/>
        <v>0</v>
      </c>
      <c r="E124" s="27" t="s">
        <v>221</v>
      </c>
      <c r="F124" s="27" t="s">
        <v>222</v>
      </c>
      <c r="G124" s="26">
        <v>180</v>
      </c>
      <c r="H124" s="26">
        <v>2001</v>
      </c>
      <c r="I124" s="28"/>
      <c r="J124" s="31"/>
      <c r="K124" s="32" t="str">
        <f t="shared" si="108"/>
        <v/>
      </c>
      <c r="L124" s="83">
        <v>48</v>
      </c>
      <c r="M124" s="84">
        <f t="shared" si="109"/>
        <v>240</v>
      </c>
      <c r="N124" s="75"/>
      <c r="O124" s="76" t="str">
        <f t="shared" si="110"/>
        <v/>
      </c>
      <c r="P124" s="45">
        <v>20</v>
      </c>
      <c r="Q124" s="46">
        <f t="shared" si="111"/>
        <v>114</v>
      </c>
      <c r="R124" s="45">
        <v>44</v>
      </c>
      <c r="S124" s="46">
        <f t="shared" si="112"/>
        <v>264</v>
      </c>
      <c r="T124" s="45">
        <v>28</v>
      </c>
      <c r="U124" s="46">
        <f t="shared" si="113"/>
        <v>187.6</v>
      </c>
      <c r="V124" s="45">
        <v>16</v>
      </c>
      <c r="W124" s="46">
        <f t="shared" si="114"/>
        <v>118.4</v>
      </c>
      <c r="X124" s="45">
        <v>8</v>
      </c>
      <c r="Y124" s="46">
        <f t="shared" si="115"/>
        <v>64</v>
      </c>
      <c r="Z124" s="31"/>
      <c r="AA124" s="32" t="str">
        <f t="shared" si="116"/>
        <v/>
      </c>
      <c r="AB124" s="31"/>
      <c r="AC124" s="32" t="str">
        <f t="shared" si="117"/>
        <v/>
      </c>
      <c r="AD124" s="31"/>
      <c r="AE124" s="32" t="str">
        <f t="shared" si="118"/>
        <v/>
      </c>
      <c r="AF124" s="35">
        <f t="shared" si="119"/>
        <v>988</v>
      </c>
      <c r="AG124" s="36">
        <v>12</v>
      </c>
    </row>
    <row r="125" spans="1:33">
      <c r="A125" t="str">
        <f t="shared" si="106"/>
        <v/>
      </c>
      <c r="B125" t="str">
        <f t="shared" si="107"/>
        <v/>
      </c>
      <c r="C125" s="25">
        <v>13</v>
      </c>
      <c r="D125" s="26">
        <f t="shared" si="120"/>
        <v>0</v>
      </c>
      <c r="E125" s="27" t="s">
        <v>223</v>
      </c>
      <c r="F125" s="27" t="s">
        <v>224</v>
      </c>
      <c r="G125" s="26">
        <v>150</v>
      </c>
      <c r="H125" s="26">
        <v>2001</v>
      </c>
      <c r="I125" s="28" t="s">
        <v>117</v>
      </c>
      <c r="J125" s="31"/>
      <c r="K125" s="32" t="str">
        <f t="shared" si="108"/>
        <v/>
      </c>
      <c r="L125" s="83">
        <v>48</v>
      </c>
      <c r="M125" s="84">
        <f t="shared" si="109"/>
        <v>240</v>
      </c>
      <c r="N125" s="75"/>
      <c r="O125" s="76" t="str">
        <f t="shared" si="110"/>
        <v/>
      </c>
      <c r="P125" s="45">
        <v>21</v>
      </c>
      <c r="Q125" s="46">
        <f t="shared" si="111"/>
        <v>119.7</v>
      </c>
      <c r="R125" s="45">
        <v>44</v>
      </c>
      <c r="S125" s="46">
        <f t="shared" si="112"/>
        <v>264</v>
      </c>
      <c r="T125" s="45">
        <v>20</v>
      </c>
      <c r="U125" s="46">
        <f t="shared" si="113"/>
        <v>134</v>
      </c>
      <c r="V125" s="45">
        <v>17</v>
      </c>
      <c r="W125" s="46">
        <f t="shared" si="114"/>
        <v>125.80000000000001</v>
      </c>
      <c r="X125" s="45">
        <v>6</v>
      </c>
      <c r="Y125" s="46">
        <f t="shared" si="115"/>
        <v>48</v>
      </c>
      <c r="Z125" s="31"/>
      <c r="AA125" s="32" t="str">
        <f t="shared" si="116"/>
        <v/>
      </c>
      <c r="AB125" s="31"/>
      <c r="AC125" s="32" t="str">
        <f t="shared" si="117"/>
        <v/>
      </c>
      <c r="AD125" s="31"/>
      <c r="AE125" s="32" t="str">
        <f t="shared" si="118"/>
        <v/>
      </c>
      <c r="AF125" s="35">
        <f t="shared" si="119"/>
        <v>931.5</v>
      </c>
      <c r="AG125" s="36">
        <v>13</v>
      </c>
    </row>
    <row r="126" spans="1:33">
      <c r="A126" t="str">
        <f t="shared" si="106"/>
        <v/>
      </c>
      <c r="B126" t="str">
        <f t="shared" si="107"/>
        <v/>
      </c>
      <c r="C126" s="25">
        <v>14</v>
      </c>
      <c r="D126" s="26">
        <f t="shared" si="120"/>
        <v>0</v>
      </c>
      <c r="E126" s="27" t="s">
        <v>225</v>
      </c>
      <c r="F126" s="27" t="s">
        <v>226</v>
      </c>
      <c r="G126" s="26">
        <v>150</v>
      </c>
      <c r="H126" s="26">
        <v>2000</v>
      </c>
      <c r="I126" s="28" t="s">
        <v>174</v>
      </c>
      <c r="J126" s="31"/>
      <c r="K126" s="32" t="str">
        <f t="shared" si="108"/>
        <v/>
      </c>
      <c r="L126" s="83">
        <v>48</v>
      </c>
      <c r="M126" s="84">
        <f t="shared" si="109"/>
        <v>240</v>
      </c>
      <c r="N126" s="75"/>
      <c r="O126" s="76" t="str">
        <f t="shared" si="110"/>
        <v/>
      </c>
      <c r="P126" s="45">
        <v>20</v>
      </c>
      <c r="Q126" s="46">
        <f t="shared" si="111"/>
        <v>114</v>
      </c>
      <c r="R126" s="45">
        <v>44</v>
      </c>
      <c r="S126" s="46">
        <f t="shared" si="112"/>
        <v>264</v>
      </c>
      <c r="T126" s="45">
        <v>25</v>
      </c>
      <c r="U126" s="46">
        <f t="shared" si="113"/>
        <v>167.5</v>
      </c>
      <c r="V126" s="45">
        <v>11</v>
      </c>
      <c r="W126" s="46">
        <f t="shared" si="114"/>
        <v>81.400000000000006</v>
      </c>
      <c r="X126" s="45">
        <v>6</v>
      </c>
      <c r="Y126" s="46">
        <f t="shared" si="115"/>
        <v>48</v>
      </c>
      <c r="Z126" s="31"/>
      <c r="AA126" s="32" t="str">
        <f t="shared" si="116"/>
        <v/>
      </c>
      <c r="AB126" s="31"/>
      <c r="AC126" s="32" t="str">
        <f t="shared" si="117"/>
        <v/>
      </c>
      <c r="AD126" s="31"/>
      <c r="AE126" s="32" t="str">
        <f t="shared" si="118"/>
        <v/>
      </c>
      <c r="AF126" s="35">
        <f t="shared" si="119"/>
        <v>914.9</v>
      </c>
      <c r="AG126" s="36">
        <v>14</v>
      </c>
    </row>
    <row r="127" spans="1:33" s="13" customFormat="1" ht="12.75" customHeight="1" thickBot="1">
      <c r="C127" s="37"/>
      <c r="D127" s="38"/>
      <c r="E127" s="39"/>
      <c r="F127" s="39"/>
      <c r="G127" s="38"/>
      <c r="H127" s="38"/>
      <c r="I127" s="39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 spans="1:33" s="7" customFormat="1" ht="15" customHeight="1" thickTop="1" thickBot="1">
      <c r="C128" s="41" t="s">
        <v>227</v>
      </c>
      <c r="D128" s="42"/>
      <c r="E128" s="48"/>
      <c r="F128" s="49"/>
      <c r="G128" s="42"/>
      <c r="H128" s="50" t="s">
        <v>228</v>
      </c>
      <c r="I128" s="51"/>
      <c r="J128" s="93" t="s">
        <v>2</v>
      </c>
      <c r="K128" s="94"/>
      <c r="L128" s="93" t="s">
        <v>3</v>
      </c>
      <c r="M128" s="94"/>
      <c r="N128" s="93" t="s">
        <v>4</v>
      </c>
      <c r="O128" s="94"/>
      <c r="P128" s="93" t="s">
        <v>5</v>
      </c>
      <c r="Q128" s="94"/>
      <c r="R128" s="93" t="s">
        <v>6</v>
      </c>
      <c r="S128" s="94"/>
      <c r="T128" s="93" t="s">
        <v>7</v>
      </c>
      <c r="U128" s="94"/>
      <c r="V128" s="93" t="s">
        <v>8</v>
      </c>
      <c r="W128" s="94"/>
      <c r="X128" s="93" t="s">
        <v>9</v>
      </c>
      <c r="Y128" s="94"/>
      <c r="Z128" s="93" t="s">
        <v>10</v>
      </c>
      <c r="AA128" s="94"/>
      <c r="AB128" s="93" t="s">
        <v>11</v>
      </c>
      <c r="AC128" s="94"/>
      <c r="AD128" s="93" t="s">
        <v>47</v>
      </c>
      <c r="AE128" s="94"/>
      <c r="AF128" s="97" t="s">
        <v>13</v>
      </c>
      <c r="AG128" s="90" t="s">
        <v>14</v>
      </c>
    </row>
    <row r="129" spans="1:33" s="17" customFormat="1" ht="20.25" customHeight="1" thickTop="1" thickBot="1">
      <c r="A129" s="17" t="s">
        <v>18</v>
      </c>
      <c r="B129" s="17" t="s">
        <v>19</v>
      </c>
      <c r="C129" s="18" t="s">
        <v>20</v>
      </c>
      <c r="D129" s="19" t="s">
        <v>21</v>
      </c>
      <c r="E129" s="20" t="s">
        <v>22</v>
      </c>
      <c r="F129" s="20" t="s">
        <v>23</v>
      </c>
      <c r="G129" s="21" t="s">
        <v>24</v>
      </c>
      <c r="H129" s="21" t="s">
        <v>25</v>
      </c>
      <c r="I129" s="22" t="s">
        <v>26</v>
      </c>
      <c r="J129" s="23" t="s">
        <v>27</v>
      </c>
      <c r="K129" s="24" t="s">
        <v>28</v>
      </c>
      <c r="L129" s="23" t="s">
        <v>27</v>
      </c>
      <c r="M129" s="24" t="s">
        <v>28</v>
      </c>
      <c r="N129" s="23" t="s">
        <v>27</v>
      </c>
      <c r="O129" s="24" t="s">
        <v>28</v>
      </c>
      <c r="P129" s="23" t="s">
        <v>27</v>
      </c>
      <c r="Q129" s="24" t="s">
        <v>28</v>
      </c>
      <c r="R129" s="23" t="s">
        <v>27</v>
      </c>
      <c r="S129" s="24" t="s">
        <v>28</v>
      </c>
      <c r="T129" s="23" t="s">
        <v>27</v>
      </c>
      <c r="U129" s="24" t="s">
        <v>28</v>
      </c>
      <c r="V129" s="23" t="s">
        <v>27</v>
      </c>
      <c r="W129" s="24" t="s">
        <v>28</v>
      </c>
      <c r="X129" s="23" t="s">
        <v>27</v>
      </c>
      <c r="Y129" s="24" t="s">
        <v>28</v>
      </c>
      <c r="Z129" s="23" t="s">
        <v>27</v>
      </c>
      <c r="AA129" s="24" t="s">
        <v>28</v>
      </c>
      <c r="AB129" s="23" t="s">
        <v>27</v>
      </c>
      <c r="AC129" s="24" t="s">
        <v>28</v>
      </c>
      <c r="AD129" s="23" t="s">
        <v>29</v>
      </c>
      <c r="AE129" s="24" t="s">
        <v>30</v>
      </c>
      <c r="AF129" s="99"/>
      <c r="AG129" s="92"/>
    </row>
    <row r="130" spans="1:33" ht="15.75" thickTop="1">
      <c r="A130" t="str">
        <f>IF(AND(D130="l.",G130="H"),"6",IF(AND(D130="ll.",G130="H"),"7",IF(AND(D130="lll.",G130="H"),"8",IF(AND(D130="lV.",G130="H"),"9",IF(AND(D130="V.",G130="H"),"10","")))))</f>
        <v/>
      </c>
      <c r="B130" t="str">
        <f>IF(AND(D130="l.",G130="D"),"1",IF(AND(D130="ll.",G130="D"),"2",IF(AND(D130="lll.",G130="D"),"3",IF(AND(D130="lV.",G130="D"),"4",IF(AND(D130="V.",G130="D"),"5","")))))</f>
        <v/>
      </c>
      <c r="C130" s="43">
        <v>1</v>
      </c>
      <c r="D130" s="44">
        <f>IF(H130&gt;=2005,$J$1,IF(AND(H130&lt;2005,H130&gt;=2003),$K$1,IF(AND(H130&lt;2003,H130&gt;=2001),$L$1,IF(AND(H130&lt;2001,H130&gt;=1999),$M$1,IF(AND(H130&lt;1999,H130&gt;=1997),$N$1,"")))))</f>
        <v>0</v>
      </c>
      <c r="E130" s="52" t="s">
        <v>77</v>
      </c>
      <c r="F130" s="52" t="s">
        <v>229</v>
      </c>
      <c r="G130" s="44">
        <v>150</v>
      </c>
      <c r="H130" s="44">
        <v>1998</v>
      </c>
      <c r="I130" s="28" t="s">
        <v>174</v>
      </c>
      <c r="J130" s="56"/>
      <c r="K130" s="57" t="str">
        <f>IF(J130&gt;0,J130*$K$3,"")</f>
        <v/>
      </c>
      <c r="L130" s="56"/>
      <c r="M130" s="57" t="str">
        <f>IF(L130&gt;0,L130*$M$3,"")</f>
        <v/>
      </c>
      <c r="N130" s="56"/>
      <c r="O130" s="57" t="str">
        <f>IF(N130&gt;0,N130*$O$3,"")</f>
        <v/>
      </c>
      <c r="P130" s="56"/>
      <c r="Q130" s="57" t="str">
        <f>IF(P130&gt;0,P130*$Q$3,"")</f>
        <v/>
      </c>
      <c r="R130" s="54">
        <v>44</v>
      </c>
      <c r="S130" s="55">
        <f>IF(R130&gt;0,R130*$S$3,"")</f>
        <v>264</v>
      </c>
      <c r="T130" s="54">
        <v>48</v>
      </c>
      <c r="U130" s="55">
        <f>IF(T130&gt;0,T130*$U$3,"")</f>
        <v>321.60000000000002</v>
      </c>
      <c r="V130" s="54">
        <v>42</v>
      </c>
      <c r="W130" s="55">
        <f>IF(V130&gt;0,V130*$W$3,"")</f>
        <v>310.8</v>
      </c>
      <c r="X130" s="54">
        <v>40</v>
      </c>
      <c r="Y130" s="55">
        <f>IF(X130&gt;0,X130*$Y$3,"")</f>
        <v>320</v>
      </c>
      <c r="Z130" s="54">
        <v>52</v>
      </c>
      <c r="AA130" s="55">
        <f>IF(Z130&gt;0,Z130*$AA$3,"")</f>
        <v>436.8</v>
      </c>
      <c r="AB130" s="54">
        <v>44</v>
      </c>
      <c r="AC130" s="55">
        <f>IF(AB130&gt;0,AB130*$AC$3,"")</f>
        <v>382.79999999999995</v>
      </c>
      <c r="AD130" s="56"/>
      <c r="AE130" s="57" t="str">
        <f>IF(AD130&gt;0,AD130*$AE$3,"")</f>
        <v/>
      </c>
      <c r="AF130" s="47">
        <f>S130+U130+W130+Y130+AA130+AC130</f>
        <v>2036</v>
      </c>
      <c r="AG130" s="74">
        <v>1</v>
      </c>
    </row>
    <row r="131" spans="1:33">
      <c r="A131" t="str">
        <f>IF(AND(D131="l.",G131="H"),"6",IF(AND(D131="ll.",G131="H"),"7",IF(AND(D131="lll.",G131="H"),"8",IF(AND(D131="lV.",G131="H"),"9",IF(AND(D131="V.",G131="H"),"10","")))))</f>
        <v/>
      </c>
      <c r="B131" t="str">
        <f>IF(AND(D131="l.",G131="D"),"1",IF(AND(D131="ll.",G131="D"),"2",IF(AND(D131="lll.",G131="D"),"3",IF(AND(D131="lV.",G131="D"),"4",IF(AND(D131="V.",G131="D"),"5","")))))</f>
        <v/>
      </c>
      <c r="C131" s="25">
        <v>2</v>
      </c>
      <c r="D131" s="26">
        <f>IF(H131&gt;=2005,$J$1,IF(AND(H131&lt;2005,H131&gt;=2003),$K$1,IF(AND(H131&lt;2003,H131&gt;=2001),$L$1,IF(AND(H131&lt;2001,H131&gt;=1999),$M$1,IF(AND(H131&lt;1999,H131&gt;=1997),$N$1,"")))))</f>
        <v>0</v>
      </c>
      <c r="E131" s="27" t="s">
        <v>230</v>
      </c>
      <c r="F131" s="27" t="s">
        <v>231</v>
      </c>
      <c r="G131" s="26">
        <v>150</v>
      </c>
      <c r="H131" s="26">
        <v>1999</v>
      </c>
      <c r="I131" s="28" t="s">
        <v>174</v>
      </c>
      <c r="J131" s="31"/>
      <c r="K131" s="32" t="str">
        <f>IF(J131&gt;0,J131*$K$3,"")</f>
        <v/>
      </c>
      <c r="L131" s="31"/>
      <c r="M131" s="32" t="str">
        <f>IF(L131&gt;0,L131*$M$3,"")</f>
        <v/>
      </c>
      <c r="N131" s="31"/>
      <c r="O131" s="32" t="str">
        <f>IF(N131&gt;0,N131*$O$3,"")</f>
        <v/>
      </c>
      <c r="P131" s="31"/>
      <c r="Q131" s="32" t="str">
        <f>IF(P131&gt;0,P131*$Q$3,"")</f>
        <v/>
      </c>
      <c r="R131" s="45">
        <v>44</v>
      </c>
      <c r="S131" s="46">
        <f>IF(R131&gt;0,R131*$S$3,"")</f>
        <v>264</v>
      </c>
      <c r="T131" s="45">
        <v>48</v>
      </c>
      <c r="U131" s="46">
        <f>IF(T131&gt;0,T131*$U$3,"")</f>
        <v>321.60000000000002</v>
      </c>
      <c r="V131" s="45">
        <v>33</v>
      </c>
      <c r="W131" s="46">
        <f>IF(V131&gt;0,V131*$W$3,"")</f>
        <v>244.20000000000002</v>
      </c>
      <c r="X131" s="45">
        <v>9</v>
      </c>
      <c r="Y131" s="46">
        <f>IF(X131&gt;0,X131*$Y$3,"")</f>
        <v>72</v>
      </c>
      <c r="Z131" s="45">
        <v>13</v>
      </c>
      <c r="AA131" s="46">
        <f>IF(Z131&gt;0,Z131*$AA$3,"")</f>
        <v>109.2</v>
      </c>
      <c r="AB131" s="45">
        <v>18</v>
      </c>
      <c r="AC131" s="46">
        <f>IF(AB131&gt;0,AB131*$AC$3,"")</f>
        <v>156.6</v>
      </c>
      <c r="AD131" s="31"/>
      <c r="AE131" s="32" t="str">
        <f>IF(AD131&gt;0,AD131*$AE$3,"")</f>
        <v/>
      </c>
      <c r="AF131" s="35">
        <f>S131+U131+W131+Y131+AA131+AC131</f>
        <v>1167.6000000000001</v>
      </c>
      <c r="AG131" s="34">
        <v>2</v>
      </c>
    </row>
    <row r="132" spans="1:33">
      <c r="A132" t="str">
        <f>IF(AND(D132="l.",G132="H"),"6",IF(AND(D132="ll.",G132="H"),"7",IF(AND(D132="lll.",G132="H"),"8",IF(AND(D132="lV.",G132="H"),"9",IF(AND(D132="V.",G132="H"),"10","")))))</f>
        <v/>
      </c>
      <c r="B132" t="str">
        <f>IF(AND(D132="l.",G132="D"),"1",IF(AND(D132="ll.",G132="D"),"2",IF(AND(D132="lll.",G132="D"),"3",IF(AND(D132="lV.",G132="D"),"4",IF(AND(D132="V.",G132="D"),"5","")))))</f>
        <v/>
      </c>
      <c r="C132" s="25">
        <v>3</v>
      </c>
      <c r="D132" s="26">
        <f>IF(H132&gt;=2005,$J$1,IF(AND(H132&lt;2005,H132&gt;=2003),$K$1,IF(AND(H132&lt;2003,H132&gt;=2001),$L$1,IF(AND(H132&lt;2001,H132&gt;=1999),$M$1,IF(AND(H132&lt;1999,H132&gt;=1997),$N$1,"")))))</f>
        <v>0</v>
      </c>
      <c r="E132" s="27" t="s">
        <v>232</v>
      </c>
      <c r="F132" s="27" t="s">
        <v>233</v>
      </c>
      <c r="G132" s="26">
        <v>150</v>
      </c>
      <c r="H132" s="26">
        <v>1999</v>
      </c>
      <c r="I132" s="28" t="s">
        <v>96</v>
      </c>
      <c r="J132" s="31"/>
      <c r="K132" s="32" t="str">
        <f>IF(J132&gt;0,J132*$K$3,"")</f>
        <v/>
      </c>
      <c r="L132" s="31"/>
      <c r="M132" s="32" t="str">
        <f>IF(L132&gt;0,L132*$M$3,"")</f>
        <v/>
      </c>
      <c r="N132" s="31"/>
      <c r="O132" s="32" t="str">
        <f>IF(N132&gt;0,N132*$O$3,"")</f>
        <v/>
      </c>
      <c r="P132" s="31"/>
      <c r="Q132" s="32" t="str">
        <f>IF(P132&gt;0,P132*$Q$3,"")</f>
        <v/>
      </c>
      <c r="R132" s="45">
        <v>44</v>
      </c>
      <c r="S132" s="46">
        <f>IF(R132&gt;0,R132*$S$3,"")</f>
        <v>264</v>
      </c>
      <c r="T132" s="45">
        <v>27</v>
      </c>
      <c r="U132" s="46">
        <f>IF(T132&gt;0,T132*$U$3,"")</f>
        <v>180.9</v>
      </c>
      <c r="V132" s="45">
        <v>21</v>
      </c>
      <c r="W132" s="46">
        <f>IF(V132&gt;0,V132*$W$3,"")</f>
        <v>155.4</v>
      </c>
      <c r="X132" s="45">
        <v>9</v>
      </c>
      <c r="Y132" s="46">
        <f>IF(X132&gt;0,X132*$Y$3,"")</f>
        <v>72</v>
      </c>
      <c r="Z132" s="45">
        <v>13</v>
      </c>
      <c r="AA132" s="46">
        <f>IF(Z132&gt;0,Z132*$AA$3,"")</f>
        <v>109.2</v>
      </c>
      <c r="AB132" s="45">
        <v>17</v>
      </c>
      <c r="AC132" s="46">
        <f>IF(AB132&gt;0,AB132*$AC$3,"")</f>
        <v>147.89999999999998</v>
      </c>
      <c r="AD132" s="31"/>
      <c r="AE132" s="32" t="str">
        <f>IF(AD132&gt;0,AD132*$AE$3,"")</f>
        <v/>
      </c>
      <c r="AF132" s="35">
        <f>S132+U132+W132+Y132+AA132+AC132</f>
        <v>929.4</v>
      </c>
      <c r="AG132" s="34">
        <v>3</v>
      </c>
    </row>
    <row r="133" spans="1:33">
      <c r="A133" t="str">
        <f>IF(AND(D133="l.",G133="H"),"6",IF(AND(D133="ll.",G133="H"),"7",IF(AND(D133="lll.",G133="H"),"8",IF(AND(D133="lV.",G133="H"),"9",IF(AND(D133="V.",G133="H"),"10","")))))</f>
        <v/>
      </c>
      <c r="B133" t="str">
        <f>IF(AND(D133="l.",G133="D"),"1",IF(AND(D133="ll.",G133="D"),"2",IF(AND(D133="lll.",G133="D"),"3",IF(AND(D133="lV.",G133="D"),"4",IF(AND(D133="V.",G133="D"),"5","")))))</f>
        <v/>
      </c>
      <c r="C133" s="25">
        <v>4</v>
      </c>
      <c r="D133" s="26">
        <f>IF(H133&gt;=2005,$J$1,IF(AND(H133&lt;2005,H133&gt;=2003),$K$1,IF(AND(H133&lt;2003,H133&gt;=2001),$L$1,IF(AND(H133&lt;2001,H133&gt;=1999),$M$1,IF(AND(H133&lt;1999,H133&gt;=1997),$N$1,"")))))</f>
        <v>0</v>
      </c>
      <c r="E133" s="27" t="s">
        <v>234</v>
      </c>
      <c r="F133" s="27" t="s">
        <v>86</v>
      </c>
      <c r="G133" s="26">
        <v>150</v>
      </c>
      <c r="H133" s="26">
        <v>1999</v>
      </c>
      <c r="I133" s="28" t="s">
        <v>174</v>
      </c>
      <c r="J133" s="31"/>
      <c r="K133" s="32" t="str">
        <f>IF(J133&gt;0,J133*$K$3,"")</f>
        <v/>
      </c>
      <c r="L133" s="31"/>
      <c r="M133" s="32" t="str">
        <f>IF(L133&gt;0,L133*$M$3,"")</f>
        <v/>
      </c>
      <c r="N133" s="31"/>
      <c r="O133" s="32" t="str">
        <f>IF(N133&gt;0,N133*$O$3,"")</f>
        <v/>
      </c>
      <c r="P133" s="31"/>
      <c r="Q133" s="32" t="str">
        <f>IF(P133&gt;0,P133*$Q$3,"")</f>
        <v/>
      </c>
      <c r="R133" s="45">
        <v>44</v>
      </c>
      <c r="S133" s="46">
        <f>IF(R133&gt;0,R133*$S$3,"")</f>
        <v>264</v>
      </c>
      <c r="T133" s="45">
        <v>27</v>
      </c>
      <c r="U133" s="46">
        <f>IF(T133&gt;0,T133*$U$3,"")</f>
        <v>180.9</v>
      </c>
      <c r="V133" s="45">
        <v>18</v>
      </c>
      <c r="W133" s="46">
        <f>IF(V133&gt;0,V133*$W$3,"")</f>
        <v>133.20000000000002</v>
      </c>
      <c r="X133" s="45">
        <v>8</v>
      </c>
      <c r="Y133" s="46">
        <f>IF(X133&gt;0,X133*$Y$3,"")</f>
        <v>64</v>
      </c>
      <c r="Z133" s="45">
        <v>12</v>
      </c>
      <c r="AA133" s="46">
        <f>IF(Z133&gt;0,Z133*$AA$3,"")</f>
        <v>100.80000000000001</v>
      </c>
      <c r="AB133" s="45">
        <v>16</v>
      </c>
      <c r="AC133" s="46">
        <f>IF(AB133&gt;0,AB133*$AC$3,"")</f>
        <v>139.19999999999999</v>
      </c>
      <c r="AD133" s="31"/>
      <c r="AE133" s="32" t="str">
        <f>IF(AD133&gt;0,AD133*$AE$3,"")</f>
        <v/>
      </c>
      <c r="AF133" s="35">
        <f>S133+U133+W133+Y133+AA133+AC133</f>
        <v>882.10000000000014</v>
      </c>
      <c r="AG133" s="34">
        <v>4</v>
      </c>
    </row>
    <row r="134" spans="1:33">
      <c r="A134" t="str">
        <f>IF(AND(D134="l.",G134="H"),"6",IF(AND(D134="ll.",G134="H"),"7",IF(AND(D134="lll.",G134="H"),"8",IF(AND(D134="lV.",G134="H"),"9",IF(AND(D134="V.",G134="H"),"10","")))))</f>
        <v/>
      </c>
      <c r="B134" t="str">
        <f>IF(AND(D134="l.",G134="D"),"1",IF(AND(D134="ll.",G134="D"),"2",IF(AND(D134="lll.",G134="D"),"3",IF(AND(D134="lV.",G134="D"),"4",IF(AND(D134="V.",G134="D"),"5","")))))</f>
        <v/>
      </c>
      <c r="C134" s="25">
        <v>5</v>
      </c>
      <c r="D134" s="26">
        <f>IF(H134&gt;=2005,$J$1,IF(AND(H134&lt;2005,H134&gt;=2003),$K$1,IF(AND(H134&lt;2003,H134&gt;=2001),$L$1,IF(AND(H134&lt;2001,H134&gt;=1999),$M$1,IF(AND(H134&lt;1999,H134&gt;=1997),$N$1,"")))))</f>
        <v>0</v>
      </c>
      <c r="E134" s="27" t="s">
        <v>235</v>
      </c>
      <c r="F134" s="27" t="s">
        <v>59</v>
      </c>
      <c r="G134" s="26">
        <v>150</v>
      </c>
      <c r="H134" s="26">
        <v>1999</v>
      </c>
      <c r="I134" s="28" t="s">
        <v>90</v>
      </c>
      <c r="J134" s="31"/>
      <c r="K134" s="32" t="str">
        <f>IF(J134&gt;0,J134*$K$3,"")</f>
        <v/>
      </c>
      <c r="L134" s="31"/>
      <c r="M134" s="32" t="str">
        <f>IF(L134&gt;0,L134*$M$3,"")</f>
        <v/>
      </c>
      <c r="N134" s="31"/>
      <c r="O134" s="32" t="str">
        <f>IF(N134&gt;0,N134*$O$3,"")</f>
        <v/>
      </c>
      <c r="P134" s="31"/>
      <c r="Q134" s="32" t="str">
        <f>IF(P134&gt;0,P134*$Q$3,"")</f>
        <v/>
      </c>
      <c r="R134" s="45">
        <v>44</v>
      </c>
      <c r="S134" s="46">
        <f>IF(R134&gt;0,R134*$S$3,"")</f>
        <v>264</v>
      </c>
      <c r="T134" s="45">
        <v>27</v>
      </c>
      <c r="U134" s="46">
        <f>IF(T134&gt;0,T134*$U$3,"")</f>
        <v>180.9</v>
      </c>
      <c r="V134" s="45">
        <v>17</v>
      </c>
      <c r="W134" s="46">
        <f>IF(V134&gt;0,V134*$W$3,"")</f>
        <v>125.80000000000001</v>
      </c>
      <c r="X134" s="45">
        <v>8</v>
      </c>
      <c r="Y134" s="46">
        <f>IF(X134&gt;0,X134*$Y$3,"")</f>
        <v>64</v>
      </c>
      <c r="Z134" s="45">
        <v>12</v>
      </c>
      <c r="AA134" s="46">
        <f>IF(Z134&gt;0,Z134*$AA$3,"")</f>
        <v>100.80000000000001</v>
      </c>
      <c r="AB134" s="45">
        <v>15</v>
      </c>
      <c r="AC134" s="46">
        <f>IF(AB134&gt;0,AB134*$AC$3,"")</f>
        <v>130.5</v>
      </c>
      <c r="AD134" s="31"/>
      <c r="AE134" s="32" t="str">
        <f>IF(AD134&gt;0,AD134*$AE$3,"")</f>
        <v/>
      </c>
      <c r="AF134" s="35">
        <f>S134+U134+W134+Y134+AA134+AC134</f>
        <v>866</v>
      </c>
      <c r="AG134" s="36">
        <v>5</v>
      </c>
    </row>
    <row r="135" spans="1:33" s="13" customFormat="1" ht="12.75" customHeight="1" thickBot="1">
      <c r="C135" s="37"/>
      <c r="D135" s="38"/>
      <c r="E135" s="39"/>
      <c r="F135" s="39"/>
      <c r="G135" s="38"/>
      <c r="H135" s="38"/>
      <c r="I135" s="39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</row>
    <row r="136" spans="1:33" s="7" customFormat="1" ht="15" customHeight="1" thickTop="1" thickBot="1">
      <c r="C136" s="41" t="s">
        <v>236</v>
      </c>
      <c r="D136" s="42"/>
      <c r="E136" s="48"/>
      <c r="F136" s="49"/>
      <c r="G136" s="42"/>
      <c r="H136" s="50" t="str">
        <f>H128</f>
        <v>ročník 1999-1998</v>
      </c>
      <c r="I136" s="51"/>
      <c r="J136" s="93" t="s">
        <v>2</v>
      </c>
      <c r="K136" s="94"/>
      <c r="L136" s="93" t="s">
        <v>3</v>
      </c>
      <c r="M136" s="94"/>
      <c r="N136" s="93" t="s">
        <v>4</v>
      </c>
      <c r="O136" s="94"/>
      <c r="P136" s="93" t="s">
        <v>5</v>
      </c>
      <c r="Q136" s="94"/>
      <c r="R136" s="93" t="s">
        <v>6</v>
      </c>
      <c r="S136" s="94"/>
      <c r="T136" s="93" t="s">
        <v>7</v>
      </c>
      <c r="U136" s="94"/>
      <c r="V136" s="93" t="s">
        <v>8</v>
      </c>
      <c r="W136" s="94"/>
      <c r="X136" s="93" t="s">
        <v>9</v>
      </c>
      <c r="Y136" s="94"/>
      <c r="Z136" s="93" t="s">
        <v>10</v>
      </c>
      <c r="AA136" s="94"/>
      <c r="AB136" s="93" t="s">
        <v>11</v>
      </c>
      <c r="AC136" s="94"/>
      <c r="AD136" s="93" t="s">
        <v>47</v>
      </c>
      <c r="AE136" s="94"/>
      <c r="AF136" s="97" t="s">
        <v>13</v>
      </c>
      <c r="AG136" s="90" t="s">
        <v>14</v>
      </c>
    </row>
    <row r="137" spans="1:33" s="17" customFormat="1" ht="18.75" customHeight="1" thickTop="1" thickBot="1">
      <c r="A137" s="17" t="s">
        <v>18</v>
      </c>
      <c r="B137" s="17" t="s">
        <v>19</v>
      </c>
      <c r="C137" s="18" t="s">
        <v>20</v>
      </c>
      <c r="D137" s="19" t="s">
        <v>21</v>
      </c>
      <c r="E137" s="20" t="s">
        <v>22</v>
      </c>
      <c r="F137" s="20" t="s">
        <v>23</v>
      </c>
      <c r="G137" s="21" t="s">
        <v>24</v>
      </c>
      <c r="H137" s="21" t="s">
        <v>25</v>
      </c>
      <c r="I137" s="22" t="s">
        <v>26</v>
      </c>
      <c r="J137" s="23" t="s">
        <v>27</v>
      </c>
      <c r="K137" s="24" t="s">
        <v>28</v>
      </c>
      <c r="L137" s="23" t="s">
        <v>27</v>
      </c>
      <c r="M137" s="24" t="s">
        <v>28</v>
      </c>
      <c r="N137" s="23" t="s">
        <v>27</v>
      </c>
      <c r="O137" s="24" t="s">
        <v>28</v>
      </c>
      <c r="P137" s="23" t="s">
        <v>27</v>
      </c>
      <c r="Q137" s="24" t="s">
        <v>28</v>
      </c>
      <c r="R137" s="23" t="s">
        <v>27</v>
      </c>
      <c r="S137" s="24" t="s">
        <v>28</v>
      </c>
      <c r="T137" s="23" t="s">
        <v>27</v>
      </c>
      <c r="U137" s="24" t="s">
        <v>28</v>
      </c>
      <c r="V137" s="23" t="s">
        <v>27</v>
      </c>
      <c r="W137" s="24" t="s">
        <v>28</v>
      </c>
      <c r="X137" s="23" t="s">
        <v>27</v>
      </c>
      <c r="Y137" s="24" t="s">
        <v>28</v>
      </c>
      <c r="Z137" s="23" t="s">
        <v>27</v>
      </c>
      <c r="AA137" s="24" t="s">
        <v>28</v>
      </c>
      <c r="AB137" s="23" t="s">
        <v>27</v>
      </c>
      <c r="AC137" s="24" t="s">
        <v>28</v>
      </c>
      <c r="AD137" s="23" t="s">
        <v>29</v>
      </c>
      <c r="AE137" s="24" t="s">
        <v>30</v>
      </c>
      <c r="AF137" s="99"/>
      <c r="AG137" s="92"/>
    </row>
    <row r="138" spans="1:33" ht="15.75" thickTop="1">
      <c r="A138" t="str">
        <f t="shared" ref="A138:A142" si="121">IF(AND(D138="l.",G138="H"),"6",IF(AND(D138="ll.",G138="H"),"7",IF(AND(D138="lll.",G138="H"),"8",IF(AND(D138="lV.",G138="H"),"9",IF(AND(D138="V.",G138="H"),"10","")))))</f>
        <v/>
      </c>
      <c r="B138" t="str">
        <f t="shared" ref="B138:B142" si="122">IF(AND(D138="l.",G138="D"),"1",IF(AND(D138="ll.",G138="D"),"2",IF(AND(D138="lll.",G138="D"),"3",IF(AND(D138="lV.",G138="D"),"4",IF(AND(D138="V.",G138="D"),"5","")))))</f>
        <v/>
      </c>
      <c r="C138" s="43">
        <v>1</v>
      </c>
      <c r="D138" s="44">
        <f t="shared" ref="D138:D143" si="123">IF(H138&gt;=2005,$J$1,IF(AND(H138&lt;2005,H138&gt;=2003),$K$1,IF(AND(H138&lt;2003,H138&gt;=2001),$L$1,IF(AND(H138&lt;2001,H138&gt;=1999),$M$1,IF(AND(H138&lt;1999,H138&gt;=1997),$N$1,"")))))</f>
        <v>0</v>
      </c>
      <c r="E138" s="27" t="s">
        <v>237</v>
      </c>
      <c r="F138" s="27" t="s">
        <v>150</v>
      </c>
      <c r="G138" s="26">
        <v>150</v>
      </c>
      <c r="H138" s="26">
        <v>1998</v>
      </c>
      <c r="I138" s="59" t="s">
        <v>96</v>
      </c>
      <c r="J138" s="31"/>
      <c r="K138" s="32" t="str">
        <f t="shared" ref="K138:K143" si="124">IF(J138&gt;0,J138*$K$3,"")</f>
        <v/>
      </c>
      <c r="L138" s="31"/>
      <c r="M138" s="32" t="str">
        <f t="shared" ref="M138:M143" si="125">IF(L138&gt;0,L138*$M$3,"")</f>
        <v/>
      </c>
      <c r="N138" s="31"/>
      <c r="O138" s="32" t="str">
        <f t="shared" ref="O138:O143" si="126">IF(N138&gt;0,N138*$O$3,"")</f>
        <v/>
      </c>
      <c r="P138" s="31"/>
      <c r="Q138" s="32" t="str">
        <f t="shared" ref="Q138:Q143" si="127">IF(P138&gt;0,P138*$Q$3,"")</f>
        <v/>
      </c>
      <c r="R138" s="45">
        <v>44</v>
      </c>
      <c r="S138" s="46">
        <f t="shared" ref="S138:S143" si="128">IF(R138&gt;0,R138*$S$3,"")</f>
        <v>264</v>
      </c>
      <c r="T138" s="45">
        <v>48</v>
      </c>
      <c r="U138" s="46">
        <f t="shared" ref="U138:U143" si="129">IF(T138&gt;0,T138*$U$3,"")</f>
        <v>321.60000000000002</v>
      </c>
      <c r="V138" s="45">
        <v>42</v>
      </c>
      <c r="W138" s="46">
        <f t="shared" ref="W138:W143" si="130">IF(V138&gt;0,V138*$W$3,"")</f>
        <v>310.8</v>
      </c>
      <c r="X138" s="45">
        <v>40</v>
      </c>
      <c r="Y138" s="46">
        <f t="shared" ref="Y138:Y143" si="131">IF(X138&gt;0,X138*$Y$3,"")</f>
        <v>320</v>
      </c>
      <c r="Z138" s="45">
        <v>52</v>
      </c>
      <c r="AA138" s="46">
        <f t="shared" ref="AA138:AA143" si="132">IF(Z138&gt;0,Z138*$AA$3,"")</f>
        <v>436.8</v>
      </c>
      <c r="AB138" s="45">
        <v>44</v>
      </c>
      <c r="AC138" s="46">
        <f t="shared" ref="AC138:AC143" si="133">IF(AB138&gt;0,AB138*$AC$3,"")</f>
        <v>382.79999999999995</v>
      </c>
      <c r="AD138" s="31">
        <v>22</v>
      </c>
      <c r="AE138" s="32">
        <f t="shared" ref="AE138:AE143" si="134">IF(AD138&gt;0,AD138*$AE$3,"")</f>
        <v>198</v>
      </c>
      <c r="AF138" s="35">
        <f t="shared" ref="AF138:AF143" si="135">S138+U138+W138+Y138+AA138+AC138</f>
        <v>2036</v>
      </c>
      <c r="AG138" s="34">
        <v>1</v>
      </c>
    </row>
    <row r="139" spans="1:33">
      <c r="A139" t="str">
        <f t="shared" si="121"/>
        <v/>
      </c>
      <c r="B139" t="str">
        <f t="shared" si="122"/>
        <v/>
      </c>
      <c r="C139" s="25">
        <v>2</v>
      </c>
      <c r="D139" s="26">
        <f t="shared" si="123"/>
        <v>0</v>
      </c>
      <c r="E139" s="27" t="s">
        <v>238</v>
      </c>
      <c r="F139" s="27" t="s">
        <v>150</v>
      </c>
      <c r="G139" s="26">
        <v>150</v>
      </c>
      <c r="H139" s="26">
        <v>1999</v>
      </c>
      <c r="I139" s="28" t="s">
        <v>117</v>
      </c>
      <c r="J139" s="31"/>
      <c r="K139" s="32" t="str">
        <f t="shared" si="124"/>
        <v/>
      </c>
      <c r="L139" s="31"/>
      <c r="M139" s="32" t="str">
        <f t="shared" si="125"/>
        <v/>
      </c>
      <c r="N139" s="31"/>
      <c r="O139" s="32" t="str">
        <f t="shared" si="126"/>
        <v/>
      </c>
      <c r="P139" s="31"/>
      <c r="Q139" s="32" t="str">
        <f t="shared" si="127"/>
        <v/>
      </c>
      <c r="R139" s="45">
        <v>44</v>
      </c>
      <c r="S139" s="46">
        <f t="shared" si="128"/>
        <v>264</v>
      </c>
      <c r="T139" s="45">
        <v>48</v>
      </c>
      <c r="U139" s="46">
        <f t="shared" si="129"/>
        <v>321.60000000000002</v>
      </c>
      <c r="V139" s="45">
        <v>42</v>
      </c>
      <c r="W139" s="46">
        <f t="shared" si="130"/>
        <v>310.8</v>
      </c>
      <c r="X139" s="45">
        <v>40</v>
      </c>
      <c r="Y139" s="46">
        <f t="shared" si="131"/>
        <v>320</v>
      </c>
      <c r="Z139" s="45">
        <v>52</v>
      </c>
      <c r="AA139" s="46">
        <f t="shared" si="132"/>
        <v>436.8</v>
      </c>
      <c r="AB139" s="45">
        <v>44</v>
      </c>
      <c r="AC139" s="46">
        <f t="shared" si="133"/>
        <v>382.79999999999995</v>
      </c>
      <c r="AD139" s="31">
        <v>19</v>
      </c>
      <c r="AE139" s="32">
        <f t="shared" si="134"/>
        <v>171</v>
      </c>
      <c r="AF139" s="35">
        <f t="shared" si="135"/>
        <v>2036</v>
      </c>
      <c r="AG139" s="34">
        <v>2</v>
      </c>
    </row>
    <row r="140" spans="1:33">
      <c r="A140" t="str">
        <f t="shared" si="121"/>
        <v/>
      </c>
      <c r="B140" t="str">
        <f t="shared" si="122"/>
        <v/>
      </c>
      <c r="C140" s="25">
        <v>3</v>
      </c>
      <c r="D140" s="26">
        <f t="shared" si="123"/>
        <v>0</v>
      </c>
      <c r="E140" s="27" t="s">
        <v>239</v>
      </c>
      <c r="F140" s="27" t="s">
        <v>222</v>
      </c>
      <c r="G140" s="26">
        <v>150</v>
      </c>
      <c r="H140" s="26">
        <v>1998</v>
      </c>
      <c r="I140" s="86" t="s">
        <v>174</v>
      </c>
      <c r="J140" s="31"/>
      <c r="K140" s="32" t="str">
        <f t="shared" si="124"/>
        <v/>
      </c>
      <c r="L140" s="31"/>
      <c r="M140" s="32" t="str">
        <f t="shared" si="125"/>
        <v/>
      </c>
      <c r="N140" s="31"/>
      <c r="O140" s="32" t="str">
        <f t="shared" si="126"/>
        <v/>
      </c>
      <c r="P140" s="31"/>
      <c r="Q140" s="32" t="str">
        <f t="shared" si="127"/>
        <v/>
      </c>
      <c r="R140" s="45">
        <v>44</v>
      </c>
      <c r="S140" s="46">
        <f t="shared" si="128"/>
        <v>264</v>
      </c>
      <c r="T140" s="45">
        <v>48</v>
      </c>
      <c r="U140" s="46">
        <f t="shared" si="129"/>
        <v>321.60000000000002</v>
      </c>
      <c r="V140" s="45">
        <v>42</v>
      </c>
      <c r="W140" s="46">
        <f t="shared" si="130"/>
        <v>310.8</v>
      </c>
      <c r="X140" s="45">
        <v>40</v>
      </c>
      <c r="Y140" s="46">
        <f t="shared" si="131"/>
        <v>320</v>
      </c>
      <c r="Z140" s="45">
        <v>52</v>
      </c>
      <c r="AA140" s="46">
        <f t="shared" si="132"/>
        <v>436.8</v>
      </c>
      <c r="AB140" s="45">
        <v>32</v>
      </c>
      <c r="AC140" s="46">
        <f t="shared" si="133"/>
        <v>278.39999999999998</v>
      </c>
      <c r="AD140" s="31"/>
      <c r="AE140" s="32" t="str">
        <f t="shared" si="134"/>
        <v/>
      </c>
      <c r="AF140" s="35">
        <f t="shared" si="135"/>
        <v>1931.6</v>
      </c>
      <c r="AG140" s="36">
        <v>3</v>
      </c>
    </row>
    <row r="141" spans="1:33">
      <c r="A141" t="str">
        <f t="shared" si="121"/>
        <v/>
      </c>
      <c r="B141" t="str">
        <f t="shared" si="122"/>
        <v/>
      </c>
      <c r="C141" s="25">
        <v>4</v>
      </c>
      <c r="D141" s="26">
        <f t="shared" si="123"/>
        <v>0</v>
      </c>
      <c r="E141" s="27" t="s">
        <v>240</v>
      </c>
      <c r="F141" s="27" t="s">
        <v>241</v>
      </c>
      <c r="G141" s="26">
        <v>150</v>
      </c>
      <c r="H141" s="26">
        <v>1998</v>
      </c>
      <c r="I141" s="28" t="s">
        <v>211</v>
      </c>
      <c r="J141" s="31"/>
      <c r="K141" s="32" t="str">
        <f t="shared" si="124"/>
        <v/>
      </c>
      <c r="L141" s="31"/>
      <c r="M141" s="32" t="str">
        <f t="shared" si="125"/>
        <v/>
      </c>
      <c r="N141" s="31"/>
      <c r="O141" s="32" t="str">
        <f t="shared" si="126"/>
        <v/>
      </c>
      <c r="P141" s="31"/>
      <c r="Q141" s="32" t="str">
        <f t="shared" si="127"/>
        <v/>
      </c>
      <c r="R141" s="29">
        <v>44</v>
      </c>
      <c r="S141" s="46">
        <f t="shared" si="128"/>
        <v>264</v>
      </c>
      <c r="T141" s="45">
        <v>48</v>
      </c>
      <c r="U141" s="46">
        <f t="shared" si="129"/>
        <v>321.60000000000002</v>
      </c>
      <c r="V141" s="45">
        <v>42</v>
      </c>
      <c r="W141" s="46">
        <f t="shared" si="130"/>
        <v>310.8</v>
      </c>
      <c r="X141" s="45">
        <v>25</v>
      </c>
      <c r="Y141" s="46">
        <f t="shared" si="131"/>
        <v>200</v>
      </c>
      <c r="Z141" s="45">
        <v>36</v>
      </c>
      <c r="AA141" s="46">
        <f t="shared" si="132"/>
        <v>302.40000000000003</v>
      </c>
      <c r="AB141" s="45">
        <v>29</v>
      </c>
      <c r="AC141" s="46">
        <f t="shared" si="133"/>
        <v>252.29999999999998</v>
      </c>
      <c r="AD141" s="31"/>
      <c r="AE141" s="32" t="str">
        <f t="shared" si="134"/>
        <v/>
      </c>
      <c r="AF141" s="35">
        <f t="shared" si="135"/>
        <v>1651.1000000000001</v>
      </c>
      <c r="AG141" s="68">
        <v>4</v>
      </c>
    </row>
    <row r="142" spans="1:33">
      <c r="A142" t="str">
        <f t="shared" si="121"/>
        <v/>
      </c>
      <c r="B142" t="str">
        <f t="shared" si="122"/>
        <v/>
      </c>
      <c r="C142" s="25">
        <v>5</v>
      </c>
      <c r="D142" s="26">
        <f t="shared" si="123"/>
        <v>0</v>
      </c>
      <c r="E142" s="27" t="s">
        <v>242</v>
      </c>
      <c r="F142" s="27" t="s">
        <v>114</v>
      </c>
      <c r="G142" s="26">
        <v>150</v>
      </c>
      <c r="H142" s="26">
        <v>1999</v>
      </c>
      <c r="I142" s="28" t="s">
        <v>74</v>
      </c>
      <c r="J142" s="31"/>
      <c r="K142" s="32" t="str">
        <f t="shared" si="124"/>
        <v/>
      </c>
      <c r="L142" s="31"/>
      <c r="M142" s="32" t="str">
        <f t="shared" si="125"/>
        <v/>
      </c>
      <c r="N142" s="31"/>
      <c r="O142" s="32" t="str">
        <f t="shared" si="126"/>
        <v/>
      </c>
      <c r="P142" s="31"/>
      <c r="Q142" s="32" t="str">
        <f t="shared" si="127"/>
        <v/>
      </c>
      <c r="R142" s="29">
        <v>44</v>
      </c>
      <c r="S142" s="46">
        <f t="shared" si="128"/>
        <v>264</v>
      </c>
      <c r="T142" s="45">
        <v>28</v>
      </c>
      <c r="U142" s="46">
        <f t="shared" si="129"/>
        <v>187.6</v>
      </c>
      <c r="V142" s="45">
        <v>12</v>
      </c>
      <c r="W142" s="46">
        <f t="shared" si="130"/>
        <v>88.800000000000011</v>
      </c>
      <c r="X142" s="45">
        <v>7</v>
      </c>
      <c r="Y142" s="46">
        <f t="shared" si="131"/>
        <v>56</v>
      </c>
      <c r="Z142" s="45">
        <v>12</v>
      </c>
      <c r="AA142" s="46">
        <f t="shared" si="132"/>
        <v>100.80000000000001</v>
      </c>
      <c r="AB142" s="45">
        <v>14</v>
      </c>
      <c r="AC142" s="46">
        <f t="shared" si="133"/>
        <v>121.79999999999998</v>
      </c>
      <c r="AD142" s="31"/>
      <c r="AE142" s="32" t="str">
        <f t="shared" si="134"/>
        <v/>
      </c>
      <c r="AF142" s="35">
        <f t="shared" si="135"/>
        <v>819</v>
      </c>
      <c r="AG142" s="36">
        <v>5</v>
      </c>
    </row>
    <row r="143" spans="1:33">
      <c r="C143" s="25">
        <v>5</v>
      </c>
      <c r="D143" s="26">
        <f t="shared" si="123"/>
        <v>0</v>
      </c>
      <c r="E143" s="27" t="s">
        <v>243</v>
      </c>
      <c r="F143" s="27" t="s">
        <v>222</v>
      </c>
      <c r="G143" s="26">
        <v>150</v>
      </c>
      <c r="H143" s="26" t="s">
        <v>244</v>
      </c>
      <c r="I143" s="87" t="s">
        <v>245</v>
      </c>
      <c r="J143" s="31"/>
      <c r="K143" s="32" t="str">
        <f t="shared" si="124"/>
        <v/>
      </c>
      <c r="L143" s="31"/>
      <c r="M143" s="32" t="str">
        <f t="shared" si="125"/>
        <v/>
      </c>
      <c r="N143" s="31"/>
      <c r="O143" s="32" t="str">
        <f t="shared" si="126"/>
        <v/>
      </c>
      <c r="P143" s="31"/>
      <c r="Q143" s="32" t="str">
        <f t="shared" si="127"/>
        <v/>
      </c>
      <c r="R143" s="45">
        <v>44</v>
      </c>
      <c r="S143" s="46">
        <f t="shared" si="128"/>
        <v>264</v>
      </c>
      <c r="T143" s="45">
        <v>31</v>
      </c>
      <c r="U143" s="46">
        <f t="shared" si="129"/>
        <v>207.70000000000002</v>
      </c>
      <c r="V143" s="45">
        <v>17</v>
      </c>
      <c r="W143" s="46">
        <f t="shared" si="130"/>
        <v>125.80000000000001</v>
      </c>
      <c r="X143" s="45">
        <v>39</v>
      </c>
      <c r="Y143" s="46">
        <f t="shared" si="131"/>
        <v>312</v>
      </c>
      <c r="Z143" s="45">
        <v>28</v>
      </c>
      <c r="AA143" s="46">
        <f t="shared" si="132"/>
        <v>235.20000000000002</v>
      </c>
      <c r="AB143" s="45">
        <v>18</v>
      </c>
      <c r="AC143" s="46">
        <f t="shared" si="133"/>
        <v>156.6</v>
      </c>
      <c r="AD143" s="31"/>
      <c r="AE143" s="32" t="str">
        <f t="shared" si="134"/>
        <v/>
      </c>
      <c r="AF143" s="35">
        <f t="shared" si="135"/>
        <v>1301.3</v>
      </c>
      <c r="AG143" s="36"/>
    </row>
    <row r="144" spans="1:33">
      <c r="E144" s="13"/>
      <c r="F144" s="13"/>
      <c r="G144" s="11"/>
      <c r="H144" s="11"/>
      <c r="I144" s="13"/>
      <c r="J144" s="89"/>
    </row>
    <row r="145" spans="5:10">
      <c r="E145" s="13"/>
      <c r="F145" s="13"/>
      <c r="G145" s="11"/>
      <c r="H145" s="11"/>
      <c r="I145" s="13"/>
      <c r="J145" s="89"/>
    </row>
    <row r="146" spans="5:10">
      <c r="E146" s="13"/>
      <c r="F146" s="13"/>
      <c r="G146" s="11"/>
      <c r="H146" s="11"/>
      <c r="I146" s="13"/>
      <c r="J146" s="89"/>
    </row>
    <row r="147" spans="5:10">
      <c r="E147" s="13"/>
      <c r="F147" s="13"/>
      <c r="G147" s="11"/>
      <c r="H147" s="11"/>
      <c r="I147" s="13"/>
      <c r="J147" s="89"/>
    </row>
  </sheetData>
  <mergeCells count="130">
    <mergeCell ref="AB136:AC136"/>
    <mergeCell ref="AD136:AE136"/>
    <mergeCell ref="AF136:AF137"/>
    <mergeCell ref="AG136:AG137"/>
    <mergeCell ref="AG128:AG129"/>
    <mergeCell ref="J136:K136"/>
    <mergeCell ref="L136:M136"/>
    <mergeCell ref="N136:O136"/>
    <mergeCell ref="P136:Q136"/>
    <mergeCell ref="R136:S136"/>
    <mergeCell ref="T136:U136"/>
    <mergeCell ref="V136:W136"/>
    <mergeCell ref="X136:Y136"/>
    <mergeCell ref="Z136:AA136"/>
    <mergeCell ref="V128:W128"/>
    <mergeCell ref="X128:Y128"/>
    <mergeCell ref="Z128:AA128"/>
    <mergeCell ref="AB128:AC128"/>
    <mergeCell ref="AD128:AE128"/>
    <mergeCell ref="AF128:AF129"/>
    <mergeCell ref="AB111:AC111"/>
    <mergeCell ref="AD111:AE111"/>
    <mergeCell ref="AF111:AF112"/>
    <mergeCell ref="AG111:AG112"/>
    <mergeCell ref="J128:K128"/>
    <mergeCell ref="L128:M128"/>
    <mergeCell ref="N128:O128"/>
    <mergeCell ref="P128:Q128"/>
    <mergeCell ref="R128:S128"/>
    <mergeCell ref="T128:U128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AB71:AC71"/>
    <mergeCell ref="AD71:AE71"/>
    <mergeCell ref="AF71:AF72"/>
    <mergeCell ref="AG71:AG72"/>
    <mergeCell ref="J88:K88"/>
    <mergeCell ref="L88:M88"/>
    <mergeCell ref="N88:O88"/>
    <mergeCell ref="P88:Q88"/>
    <mergeCell ref="R88:S88"/>
    <mergeCell ref="T88:U88"/>
    <mergeCell ref="AG88:AG89"/>
    <mergeCell ref="V88:W88"/>
    <mergeCell ref="X88:Y88"/>
    <mergeCell ref="Z88:AA88"/>
    <mergeCell ref="AB88:AC88"/>
    <mergeCell ref="AD88:AE88"/>
    <mergeCell ref="AF88:AF89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34:AC34"/>
    <mergeCell ref="AD34:AE34"/>
    <mergeCell ref="AF34:AF35"/>
    <mergeCell ref="AG34:AG35"/>
    <mergeCell ref="J52:K52"/>
    <mergeCell ref="L52:M52"/>
    <mergeCell ref="N52:O52"/>
    <mergeCell ref="P52:Q52"/>
    <mergeCell ref="R52:S52"/>
    <mergeCell ref="T52:U52"/>
    <mergeCell ref="AG52:AG53"/>
    <mergeCell ref="V52:W52"/>
    <mergeCell ref="X52:Y52"/>
    <mergeCell ref="Z52:AA52"/>
    <mergeCell ref="AB52:AC52"/>
    <mergeCell ref="AD52:AE52"/>
    <mergeCell ref="AF52:AF53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F12:AF13"/>
    <mergeCell ref="AG12:AG13"/>
    <mergeCell ref="J19:K19"/>
    <mergeCell ref="L19:M19"/>
    <mergeCell ref="N19:O19"/>
    <mergeCell ref="P19:Q19"/>
    <mergeCell ref="R19:S19"/>
    <mergeCell ref="T19:U19"/>
    <mergeCell ref="AG19:AG20"/>
    <mergeCell ref="V19:W19"/>
    <mergeCell ref="X19:Y19"/>
    <mergeCell ref="Z19:AA19"/>
    <mergeCell ref="AB19:AC19"/>
    <mergeCell ref="AD19:AE19"/>
    <mergeCell ref="AF19:AF20"/>
    <mergeCell ref="AG2:AG4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V2:W2"/>
    <mergeCell ref="X2:Y2"/>
    <mergeCell ref="Z2:AA2"/>
    <mergeCell ref="AB2:AC2"/>
    <mergeCell ref="AD2:AE2"/>
    <mergeCell ref="AF2:AF4"/>
    <mergeCell ref="J2:K2"/>
    <mergeCell ref="L2:M2"/>
    <mergeCell ref="N2:O2"/>
    <mergeCell ref="P2:Q2"/>
    <mergeCell ref="R2:S2"/>
    <mergeCell ref="T2:U2"/>
    <mergeCell ref="AB12:AC12"/>
    <mergeCell ref="AD12:AE12"/>
  </mergeCells>
  <conditionalFormatting sqref="C136 C128 C111 C88 C71 C34 C52 C19 C12 E12:I12 A3:XFD3">
    <cfRule type="expression" dxfId="5" priority="6" stopIfTrue="1">
      <formula>"je.čislo()"</formula>
    </cfRule>
  </conditionalFormatting>
  <conditionalFormatting sqref="D127 D87 D51 D14:D18 D5:D10">
    <cfRule type="cellIs" dxfId="4" priority="5" stopIfTrue="1" operator="equal">
      <formula>"l."</formula>
    </cfRule>
  </conditionalFormatting>
  <conditionalFormatting sqref="D113:D126 D90:D109">
    <cfRule type="cellIs" dxfId="3" priority="4" stopIfTrue="1" operator="equal">
      <formula>"lV."</formula>
    </cfRule>
  </conditionalFormatting>
  <conditionalFormatting sqref="D130:D134 D138:D143">
    <cfRule type="cellIs" dxfId="2" priority="3" stopIfTrue="1" operator="equal">
      <formula>"V."</formula>
    </cfRule>
  </conditionalFormatting>
  <conditionalFormatting sqref="D36:D50 D21:D32">
    <cfRule type="cellIs" dxfId="1" priority="2" stopIfTrue="1" operator="equal">
      <formula>"ll."</formula>
    </cfRule>
  </conditionalFormatting>
  <conditionalFormatting sqref="D54:D69 D73:D86">
    <cfRule type="cellIs" dxfId="0" priority="1" stopIfTrue="1" operator="equal">
      <formula>"lll."</formula>
    </cfRule>
  </conditionalFormatting>
  <pageMargins left="0.11811023622047245" right="0.11811023622047245" top="0.19685039370078741" bottom="0.19685039370078741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admin</cp:lastModifiedBy>
  <dcterms:created xsi:type="dcterms:W3CDTF">2014-04-14T17:08:42Z</dcterms:created>
  <dcterms:modified xsi:type="dcterms:W3CDTF">2014-04-16T19:41:34Z</dcterms:modified>
</cp:coreProperties>
</file>